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. 2 Эталон" sheetId="2" r:id="rId2"/>
    <sheet name="Прил. 2 Невские Пороги" sheetId="3" r:id="rId3"/>
    <sheet name="Приложение 3" sheetId="4" r:id="rId4"/>
    <sheet name="Приложение 4" sheetId="5" r:id="rId5"/>
    <sheet name="Приложение 5" sheetId="6" r:id="rId6"/>
  </sheets>
  <definedNames>
    <definedName name="_xlnm.Print_Titles" localSheetId="0">'Приложение 1'!$7:$8</definedName>
  </definedNames>
  <calcPr fullCalcOnLoad="1" refMode="R1C1"/>
</workbook>
</file>

<file path=xl/sharedStrings.xml><?xml version="1.0" encoding="utf-8"?>
<sst xmlns="http://schemas.openxmlformats.org/spreadsheetml/2006/main" count="644" uniqueCount="313">
  <si>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</si>
  <si>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</si>
  <si>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</si>
  <si>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</si>
  <si>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</si>
  <si>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</si>
  <si>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</si>
  <si>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</si>
  <si>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</si>
  <si>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</si>
  <si>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</si>
  <si>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</si>
  <si>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</si>
  <si>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</si>
  <si>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</si>
  <si>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</si>
  <si>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</si>
  <si>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</si>
  <si>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</si>
  <si>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</si>
  <si>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</si>
  <si>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</si>
  <si>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</si>
  <si>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</si>
  <si>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</si>
  <si>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</si>
  <si>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</si>
  <si>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</si>
  <si>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</si>
  <si>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</si>
  <si>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</si>
  <si>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</si>
  <si>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</si>
  <si>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</si>
  <si>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</si>
  <si>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</si>
  <si>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</si>
  <si>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</si>
  <si>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</si>
  <si>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</si>
  <si>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</si>
  <si>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</si>
  <si>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</si>
  <si>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</si>
  <si>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</si>
  <si>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</si>
  <si>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</si>
  <si>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</si>
  <si>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</si>
  <si>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</si>
  <si>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</si>
  <si>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</si>
  <si>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</si>
  <si>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</si>
  <si>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</si>
  <si>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</si>
  <si>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</si>
  <si>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</si>
  <si>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</si>
  <si>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</si>
  <si>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</si>
  <si>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</si>
  <si>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</si>
  <si>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</si>
  <si>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</si>
  <si>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</si>
  <si>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</si>
  <si>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</si>
  <si>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</si>
  <si>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</si>
  <si>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</si>
  <si>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</si>
  <si>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</si>
  <si>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</si>
  <si>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</si>
  <si>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</si>
  <si>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</si>
  <si>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</si>
  <si>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</si>
  <si>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</si>
  <si>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</si>
  <si>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</si>
  <si>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</si>
  <si>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</si>
  <si>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</si>
  <si>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</si>
  <si>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</si>
  <si>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</si>
  <si>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</si>
  <si>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</si>
  <si>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</si>
  <si>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</si>
  <si>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</si>
  <si>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</si>
  <si>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</si>
  <si>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</si>
  <si>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</si>
  <si>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</si>
  <si>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</si>
  <si>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</si>
  <si>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</si>
  <si>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</si>
  <si>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</si>
  <si>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</si>
  <si>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</si>
  <si>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</si>
  <si>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</si>
  <si>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</si>
  <si>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</si>
  <si>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</si>
  <si>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</si>
  <si>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</si>
  <si>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</si>
  <si>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</si>
  <si>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</si>
  <si>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</si>
  <si>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</si>
  <si>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</si>
  <si>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</si>
  <si>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</si>
  <si>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</si>
  <si>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</si>
  <si>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</si>
  <si>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</si>
  <si>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</si>
  <si>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</si>
  <si>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</si>
  <si>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</si>
  <si>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</si>
  <si>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</si>
  <si>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</si>
  <si>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</si>
  <si>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</si>
  <si>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</si>
  <si>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</si>
  <si>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</si>
  <si>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</si>
  <si>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</si>
  <si>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</si>
  <si>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</si>
  <si>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</si>
  <si>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</si>
  <si>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</si>
  <si>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СМР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</si>
  <si>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</si>
  <si>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</si>
  <si>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</si>
  <si>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</si>
  <si>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</si>
  <si>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</si>
  <si>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</si>
  <si>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</si>
  <si>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</si>
  <si>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</si>
  <si>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</si>
  <si>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</si>
  <si>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</si>
  <si>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</si>
  <si>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</si>
  <si>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</si>
  <si>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</si>
  <si>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</si>
  <si>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</si>
  <si>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</si>
  <si>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</si>
  <si>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</si>
  <si>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</si>
  <si>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</si>
  <si>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</si>
  <si>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</si>
  <si>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</si>
  <si>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Фактический объем (тыс.руб.)</t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</si>
  <si>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</si>
  <si>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</si>
  <si>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</si>
  <si>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</si>
  <si>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</si>
  <si>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</si>
  <si>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</si>
  <si>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</si>
  <si>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</si>
  <si>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</si>
  <si>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</si>
  <si>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</si>
  <si>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</si>
  <si>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</si>
  <si>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</si>
  <si>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</si>
  <si>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</si>
  <si>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</si>
  <si>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</si>
  <si>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</si>
  <si>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</si>
  <si>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</si>
  <si>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</si>
  <si>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</si>
  <si>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</si>
  <si>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</si>
  <si>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</si>
  <si>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</si>
  <si>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</si>
  <si>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</si>
  <si>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</si>
  <si>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</si>
  <si>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</si>
  <si>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</si>
  <si>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</si>
  <si>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</si>
  <si>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</si>
  <si>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</si>
  <si>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</si>
  <si>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</si>
  <si>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</si>
  <si>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</si>
  <si>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</si>
  <si>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</si>
  <si>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</si>
  <si>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</si>
  <si>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</si>
  <si>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</si>
  <si>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</si>
  <si>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</si>
  <si>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</si>
  <si>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</si>
  <si>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</si>
  <si>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</si>
  <si>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</si>
  <si>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</si>
  <si>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</si>
  <si>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</si>
  <si>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</si>
  <si>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</si>
  <si>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</si>
  <si>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</si>
  <si>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</si>
  <si>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</si>
  <si>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</si>
  <si>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</si>
  <si>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</si>
  <si>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</si>
  <si>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</si>
  <si>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</si>
  <si>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</si>
  <si>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</si>
  <si>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</si>
  <si>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</si>
  <si>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</si>
  <si>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</si>
  <si>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</si>
  <si>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</si>
  <si>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</si>
  <si>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</si>
  <si>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</si>
  <si>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</si>
  <si>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</si>
  <si>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</si>
  <si>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</si>
  <si>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</si>
  <si>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</si>
  <si>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</si>
  <si>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r>
      <t xml:space="preserve"> муниципального образования </t>
    </r>
    <r>
      <rPr>
        <b/>
        <u val="single"/>
        <sz val="14"/>
        <rFont val="Times New Roman CYR"/>
        <family val="0"/>
      </rPr>
      <t>"Свердловское городское поселение"</t>
    </r>
  </si>
  <si>
    <t xml:space="preserve">                         (муниципальный район, городской округ, городское поселение, сельское поселение)</t>
  </si>
  <si>
    <t>-</t>
  </si>
  <si>
    <t>ООО "Невские пороги", ОКВЭД 15.86</t>
  </si>
  <si>
    <t>Муниципальное образование, адрес: МО "Свердловское городское поселение"                                                         188682, Лен.обл., Всеволожский р-н, п.им. Свердлова, 1 мкр, д.1</t>
  </si>
  <si>
    <t>чай</t>
  </si>
  <si>
    <t>т</t>
  </si>
  <si>
    <t>кофе</t>
  </si>
  <si>
    <t>кирпич</t>
  </si>
  <si>
    <t>млн.шт.</t>
  </si>
  <si>
    <t>шт.</t>
  </si>
  <si>
    <t>Земельный налог</t>
  </si>
  <si>
    <t>тыс.руб.</t>
  </si>
  <si>
    <t>Транспортный налог</t>
  </si>
  <si>
    <r>
      <t xml:space="preserve">  </t>
    </r>
    <r>
      <rPr>
        <b/>
        <sz val="10"/>
        <rFont val="Times New Roman"/>
        <family val="1"/>
      </rPr>
      <t>дебиторская/</t>
    </r>
    <r>
      <rPr>
        <sz val="10"/>
        <rFont val="Times New Roman"/>
        <family val="1"/>
      </rPr>
      <t xml:space="preserve"> в том числе просроченная</t>
    </r>
  </si>
  <si>
    <r>
      <t xml:space="preserve">  </t>
    </r>
    <r>
      <rPr>
        <b/>
        <sz val="10"/>
        <rFont val="Times New Roman"/>
        <family val="1"/>
      </rPr>
      <t>кредиторская</t>
    </r>
    <r>
      <rPr>
        <sz val="10"/>
        <rFont val="Times New Roman"/>
        <family val="1"/>
      </rPr>
      <t>/ в том числе просроченная</t>
    </r>
  </si>
  <si>
    <t>Бюджет МО "Свердловское городское поселение"</t>
  </si>
  <si>
    <t>№ п/п</t>
  </si>
  <si>
    <t>ООО "Мегадор"; 194100, СПб, ул. Новолитовская, д.37а, лит. А</t>
  </si>
  <si>
    <t>Итого</t>
  </si>
  <si>
    <t>КВ</t>
  </si>
  <si>
    <t>СМР</t>
  </si>
  <si>
    <r>
      <t xml:space="preserve">на территории  </t>
    </r>
    <r>
      <rPr>
        <sz val="12"/>
        <rFont val="Times New Roman CYR"/>
        <family val="0"/>
      </rPr>
      <t xml:space="preserve">муниципального образования "Свердловское городское поселение"                                                                                                                                                  </t>
    </r>
    <r>
      <rPr>
        <u val="single"/>
        <sz val="12"/>
        <rFont val="Times New Roman CYR"/>
        <family val="0"/>
      </rPr>
      <t xml:space="preserve">Всеволожского муниципального района Ленинградской области </t>
    </r>
  </si>
  <si>
    <t>Предприятие:     ООО"Невские пороги"</t>
  </si>
  <si>
    <t>Предприятие:     ЗАО "Завод стройматериалов "Эталон"</t>
  </si>
  <si>
    <t>1 квартал 2013 г.</t>
  </si>
  <si>
    <t>219/582</t>
  </si>
  <si>
    <t>1-44</t>
  </si>
  <si>
    <t>Объем запланированных средств на  2013 г.</t>
  </si>
  <si>
    <t>Объем  выделенных средств в рамках программы за                                       1 квартал 2013 г.</t>
  </si>
  <si>
    <t>Остаток на 01.01.              2013 г. (тыс.руб.)</t>
  </si>
  <si>
    <t>План на   2013 г.  (тыс.руб.)</t>
  </si>
  <si>
    <t>ООО "Ландж";                               190000, Санкт-Петербург, проспект Елизарова, 34, лит.А</t>
  </si>
  <si>
    <t>ООО "ЛИЭГ";                              198255, Санкт-Петербург, пр. Ветеранов, д.50, лит.А</t>
  </si>
  <si>
    <t>ООО "Электромонтаж";188644, Ленинградская обл. г. Всеволожск, ул. Ленинградская, д.16, корп.1, пом.II</t>
  </si>
  <si>
    <t>ООО "Энергопроф";196601, г. Пушкин, ул. Глинки д.3, офис 105</t>
  </si>
  <si>
    <t>ООО "Стройдормонтаж";195220, СПб, Гражданский пр., д.4, кор.1, офис 73,74</t>
  </si>
  <si>
    <t>ООО "Объединение энергоменеджмента"; 197227, г. СПб, пр. Испытателей, д.30, кор.2, лит. А, офис 33, пом.А-4-19к (Почтовый адрес: 197227, г.СПб, пр. Комендантский д.с4, лит.А, офис 407)</t>
  </si>
  <si>
    <t>ООО "НК Регион";                     197755, г. СПб, п. Лисий Нос, ул. Электропередач, д.32, лит. А</t>
  </si>
  <si>
    <t>ООО "Потенциал";                        192241, Санкт-Петербург, ул. Южное шоссе, д. 49, лит.А</t>
  </si>
  <si>
    <t>ООО "Зеленые дороги"; 192012, Санкт-Петербург, пр. Обуховской Обороны, д.295, лит. А, пом. 3Н</t>
  </si>
  <si>
    <t>ООО "ТД Меридиан";                   195279, Санкт-Петербург, пр-т Ударников, д.36, литер А, пом. 6-Н</t>
  </si>
  <si>
    <t>ООО "Юнра"; 192012, Санкт-Петербург, ул. Ново-Александровская, д.5, лит. А</t>
  </si>
  <si>
    <t>ООО "ДорРемСтрой"; 192012, Санкт-Петербург, пр. Обуховской обороны, д.116, к.1, лит.А</t>
  </si>
  <si>
    <t>17505/-</t>
  </si>
  <si>
    <t>11797/-</t>
  </si>
  <si>
    <t>ООО "Эталон", ОКВЭД 26.40</t>
  </si>
  <si>
    <t>102/103,4</t>
  </si>
  <si>
    <t>46/98</t>
  </si>
  <si>
    <t>за 1 полугодие 2013 года</t>
  </si>
  <si>
    <t>за 1 полугодие  2013 года</t>
  </si>
  <si>
    <t>январь - июнь 2013 года</t>
  </si>
  <si>
    <r>
      <t xml:space="preserve"> Ленинградской области </t>
    </r>
    <r>
      <rPr>
        <b/>
        <u val="single"/>
        <sz val="14"/>
        <rFont val="Times New Roman CYR"/>
        <family val="0"/>
      </rPr>
      <t>за 1 полугодие 2013 г.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</si>
</sst>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#,##0_р_."/>
    <numFmt numFmtId="176" formatCode="#,##0.00_р_."/>
    <numFmt numFmtId="177" formatCode="#,##0.0_р_."/>
    <numFmt numFmtId="178" formatCode="#,##0.000"/>
    <numFmt numFmtId="179" formatCode="#,##0.000_р_."/>
    <numFmt numFmtId="180" formatCode="#,##0.0000_р_."/>
    <numFmt numFmtId="181" formatCode="#,##0.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0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name val="Times New Roman CYR"/>
      <family val="0"/>
    </font>
    <font>
      <b/>
      <sz val="8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0" borderId="0">
      <alignment horizontal="left"/>
      <protection/>
    </xf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17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6" fillId="0" borderId="0" xfId="0" applyFont="1" applyBorder="1" applyAlignment="1">
      <alignment/>
    </xf>
    <xf numFmtId="3" fontId="52" fillId="0" borderId="0" xfId="55" applyNumberFormat="1" applyFill="1" applyBorder="1" applyAlignment="1">
      <alignment horizontal="right" vertical="top"/>
      <protection/>
    </xf>
    <xf numFmtId="0" fontId="7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/>
    </xf>
    <xf numFmtId="177" fontId="4" fillId="0" borderId="10" xfId="52" applyNumberFormat="1" applyFont="1" applyFill="1" applyBorder="1" applyAlignment="1" applyProtection="1">
      <alignment horizontal="left" vertical="center" wrapText="1"/>
      <protection/>
    </xf>
    <xf numFmtId="177" fontId="4" fillId="0" borderId="10" xfId="52" applyNumberFormat="1" applyFont="1" applyFill="1" applyBorder="1" applyAlignment="1" applyProtection="1">
      <alignment wrapText="1"/>
      <protection/>
    </xf>
    <xf numFmtId="177" fontId="4" fillId="0" borderId="11" xfId="52" applyNumberFormat="1" applyFont="1" applyFill="1" applyBorder="1" applyAlignment="1" applyProtection="1">
      <alignment horizontal="left" vertical="center" wrapText="1"/>
      <protection/>
    </xf>
    <xf numFmtId="177" fontId="1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/>
    </xf>
    <xf numFmtId="177" fontId="1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wrapText="1"/>
    </xf>
    <xf numFmtId="177" fontId="1" fillId="0" borderId="10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vertical="center" wrapText="1"/>
    </xf>
    <xf numFmtId="177" fontId="1" fillId="0" borderId="11" xfId="0" applyNumberFormat="1" applyFont="1" applyFill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 wrapText="1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18" xfId="0" applyNumberFormat="1" applyFont="1" applyFill="1" applyBorder="1" applyAlignment="1">
      <alignment horizontal="center"/>
    </xf>
    <xf numFmtId="177" fontId="1" fillId="0" borderId="10" xfId="0" applyNumberFormat="1" applyFont="1" applyFill="1" applyBorder="1" applyAlignment="1">
      <alignment horizontal="right" wrapText="1"/>
    </xf>
    <xf numFmtId="177" fontId="1" fillId="0" borderId="19" xfId="0" applyNumberFormat="1" applyFont="1" applyFill="1" applyBorder="1" applyAlignment="1">
      <alignment horizontal="center" vertical="center"/>
    </xf>
    <xf numFmtId="177" fontId="1" fillId="0" borderId="20" xfId="0" applyNumberFormat="1" applyFont="1" applyFill="1" applyBorder="1" applyAlignment="1">
      <alignment horizontal="center"/>
    </xf>
    <xf numFmtId="177" fontId="1" fillId="0" borderId="15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16" xfId="0" applyNumberFormat="1" applyFont="1" applyFill="1" applyBorder="1" applyAlignment="1">
      <alignment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left" vertical="center" wrapText="1"/>
    </xf>
    <xf numFmtId="177" fontId="1" fillId="0" borderId="13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center"/>
    </xf>
    <xf numFmtId="177" fontId="1" fillId="0" borderId="26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/>
    </xf>
    <xf numFmtId="16" fontId="1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27" xfId="0" applyFont="1" applyFill="1" applyBorder="1" applyAlignment="1">
      <alignment horizontal="center" vertical="center" wrapText="1"/>
    </xf>
    <xf numFmtId="0" fontId="32" fillId="24" borderId="28" xfId="0" applyFont="1" applyFill="1" applyBorder="1" applyAlignment="1">
      <alignment horizontal="center" vertical="center" wrapText="1"/>
    </xf>
    <xf numFmtId="0" fontId="32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33" fillId="24" borderId="31" xfId="0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2" fillId="24" borderId="10" xfId="0" applyNumberFormat="1" applyFont="1" applyFill="1" applyBorder="1" applyAlignment="1">
      <alignment horizontal="center" vertical="center" wrapText="1"/>
    </xf>
    <xf numFmtId="176" fontId="12" fillId="24" borderId="33" xfId="0" applyNumberFormat="1" applyFont="1" applyFill="1" applyBorder="1" applyAlignment="1">
      <alignment horizontal="center" vertical="center" wrapText="1"/>
    </xf>
    <xf numFmtId="176" fontId="12" fillId="0" borderId="33" xfId="0" applyNumberFormat="1" applyFont="1" applyFill="1" applyBorder="1" applyAlignment="1">
      <alignment horizontal="center" vertical="center" wrapText="1"/>
    </xf>
    <xf numFmtId="176" fontId="58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top"/>
    </xf>
    <xf numFmtId="177" fontId="12" fillId="0" borderId="10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2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/>
    </xf>
    <xf numFmtId="177" fontId="1" fillId="0" borderId="35" xfId="0" applyNumberFormat="1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/>
    </xf>
    <xf numFmtId="177" fontId="1" fillId="0" borderId="17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left" vertical="center"/>
    </xf>
    <xf numFmtId="177" fontId="1" fillId="0" borderId="23" xfId="0" applyNumberFormat="1" applyFont="1" applyFill="1" applyBorder="1" applyAlignment="1">
      <alignment horizontal="left" vertical="center" wrapText="1"/>
    </xf>
    <xf numFmtId="177" fontId="1" fillId="0" borderId="17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4" fillId="0" borderId="10" xfId="52" applyNumberFormat="1" applyFont="1" applyFill="1" applyBorder="1" applyAlignment="1" applyProtection="1">
      <alignment vertical="center" wrapText="1"/>
      <protection/>
    </xf>
    <xf numFmtId="177" fontId="4" fillId="0" borderId="36" xfId="52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wrapText="1"/>
    </xf>
    <xf numFmtId="177" fontId="1" fillId="0" borderId="36" xfId="0" applyNumberFormat="1" applyFont="1" applyFill="1" applyBorder="1" applyAlignment="1">
      <alignment wrapText="1"/>
    </xf>
    <xf numFmtId="177" fontId="1" fillId="0" borderId="36" xfId="0" applyNumberFormat="1" applyFont="1" applyFill="1" applyBorder="1" applyAlignment="1">
      <alignment horizontal="center" vertical="center" wrapText="1"/>
    </xf>
    <xf numFmtId="177" fontId="1" fillId="0" borderId="36" xfId="0" applyNumberFormat="1" applyFont="1" applyFill="1" applyBorder="1" applyAlignment="1">
      <alignment horizontal="center"/>
    </xf>
    <xf numFmtId="177" fontId="1" fillId="0" borderId="37" xfId="0" applyNumberFormat="1" applyFont="1" applyFill="1" applyBorder="1" applyAlignment="1">
      <alignment horizontal="center"/>
    </xf>
    <xf numFmtId="177" fontId="26" fillId="0" borderId="17" xfId="0" applyNumberFormat="1" applyFont="1" applyFill="1" applyBorder="1" applyAlignment="1">
      <alignment wrapText="1"/>
    </xf>
    <xf numFmtId="176" fontId="26" fillId="0" borderId="17" xfId="0" applyNumberFormat="1" applyFont="1" applyFill="1" applyBorder="1" applyAlignment="1">
      <alignment horizontal="center"/>
    </xf>
    <xf numFmtId="177" fontId="26" fillId="0" borderId="10" xfId="0" applyNumberFormat="1" applyFont="1" applyFill="1" applyBorder="1" applyAlignment="1">
      <alignment wrapText="1"/>
    </xf>
    <xf numFmtId="177" fontId="26" fillId="0" borderId="10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/>
    </xf>
    <xf numFmtId="177" fontId="7" fillId="0" borderId="13" xfId="54" applyNumberFormat="1" applyFont="1" applyFill="1" applyBorder="1" applyAlignment="1" applyProtection="1">
      <alignment wrapText="1"/>
      <protection/>
    </xf>
    <xf numFmtId="177" fontId="7" fillId="0" borderId="10" xfId="53" applyNumberFormat="1" applyFont="1" applyFill="1" applyBorder="1" applyAlignment="1" applyProtection="1">
      <alignment wrapText="1"/>
      <protection/>
    </xf>
    <xf numFmtId="177" fontId="1" fillId="0" borderId="0" xfId="0" applyNumberFormat="1" applyFont="1" applyFill="1" applyBorder="1" applyAlignment="1">
      <alignment/>
    </xf>
    <xf numFmtId="177" fontId="7" fillId="0" borderId="10" xfId="54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/>
    </xf>
    <xf numFmtId="176" fontId="26" fillId="0" borderId="10" xfId="0" applyNumberFormat="1" applyFont="1" applyFill="1" applyBorder="1" applyAlignment="1">
      <alignment horizontal="center"/>
    </xf>
    <xf numFmtId="0" fontId="6" fillId="0" borderId="10" xfId="54" applyFont="1" applyFill="1" applyBorder="1" applyAlignment="1" applyProtection="1">
      <alignment horizontal="left" wrapText="1"/>
      <protection/>
    </xf>
    <xf numFmtId="0" fontId="6" fillId="0" borderId="10" xfId="54" applyFont="1" applyFill="1" applyBorder="1" applyAlignment="1" applyProtection="1">
      <alignment wrapText="1"/>
      <protection/>
    </xf>
    <xf numFmtId="0" fontId="6" fillId="0" borderId="10" xfId="54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wrapText="1"/>
      <protection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169" fontId="1" fillId="0" borderId="4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/>
    </xf>
    <xf numFmtId="16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vertical="top"/>
    </xf>
    <xf numFmtId="177" fontId="1" fillId="0" borderId="43" xfId="0" applyNumberFormat="1" applyFont="1" applyFill="1" applyBorder="1" applyAlignment="1">
      <alignment horizontal="left" wrapText="1"/>
    </xf>
    <xf numFmtId="177" fontId="1" fillId="0" borderId="2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1" fillId="0" borderId="3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19" xfId="0" applyNumberFormat="1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177" fontId="9" fillId="0" borderId="19" xfId="0" applyNumberFormat="1" applyFont="1" applyFill="1" applyBorder="1" applyAlignment="1">
      <alignment horizontal="left" wrapText="1"/>
    </xf>
    <xf numFmtId="177" fontId="9" fillId="0" borderId="43" xfId="0" applyNumberFormat="1" applyFont="1" applyFill="1" applyBorder="1" applyAlignment="1">
      <alignment horizontal="left" wrapText="1"/>
    </xf>
    <xf numFmtId="177" fontId="9" fillId="0" borderId="20" xfId="0" applyNumberFormat="1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43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177" fontId="1" fillId="0" borderId="34" xfId="0" applyNumberFormat="1" applyFont="1" applyFill="1" applyBorder="1" applyAlignment="1">
      <alignment horizontal="center" vertical="top"/>
    </xf>
    <xf numFmtId="177" fontId="1" fillId="0" borderId="28" xfId="0" applyNumberFormat="1" applyFont="1" applyFill="1" applyBorder="1" applyAlignment="1">
      <alignment horizontal="center" vertical="top"/>
    </xf>
    <xf numFmtId="177" fontId="2" fillId="0" borderId="24" xfId="0" applyNumberFormat="1" applyFont="1" applyFill="1" applyBorder="1" applyAlignment="1">
      <alignment horizontal="center" wrapText="1"/>
    </xf>
    <xf numFmtId="177" fontId="2" fillId="0" borderId="44" xfId="0" applyNumberFormat="1" applyFont="1" applyFill="1" applyBorder="1" applyAlignment="1">
      <alignment horizontal="center" wrapText="1"/>
    </xf>
    <xf numFmtId="177" fontId="2" fillId="0" borderId="45" xfId="0" applyNumberFormat="1" applyFont="1" applyFill="1" applyBorder="1" applyAlignment="1">
      <alignment horizontal="center" wrapText="1"/>
    </xf>
    <xf numFmtId="177" fontId="1" fillId="0" borderId="39" xfId="0" applyNumberFormat="1" applyFont="1" applyFill="1" applyBorder="1" applyAlignment="1">
      <alignment horizontal="center" vertical="top"/>
    </xf>
    <xf numFmtId="177" fontId="1" fillId="0" borderId="12" xfId="0" applyNumberFormat="1" applyFont="1" applyFill="1" applyBorder="1" applyAlignment="1">
      <alignment horizontal="center" vertical="top"/>
    </xf>
    <xf numFmtId="177" fontId="9" fillId="0" borderId="19" xfId="0" applyNumberFormat="1" applyFont="1" applyFill="1" applyBorder="1" applyAlignment="1">
      <alignment horizontal="left"/>
    </xf>
    <xf numFmtId="177" fontId="9" fillId="0" borderId="43" xfId="0" applyNumberFormat="1" applyFont="1" applyFill="1" applyBorder="1" applyAlignment="1">
      <alignment horizontal="left"/>
    </xf>
    <xf numFmtId="177" fontId="9" fillId="0" borderId="20" xfId="0" applyNumberFormat="1" applyFont="1" applyFill="1" applyBorder="1" applyAlignment="1">
      <alignment horizontal="left"/>
    </xf>
    <xf numFmtId="177" fontId="1" fillId="0" borderId="38" xfId="0" applyNumberFormat="1" applyFont="1" applyFill="1" applyBorder="1" applyAlignment="1">
      <alignment horizontal="center" vertical="center"/>
    </xf>
    <xf numFmtId="177" fontId="1" fillId="0" borderId="28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left" vertical="center" wrapText="1"/>
    </xf>
    <xf numFmtId="177" fontId="1" fillId="0" borderId="46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177" fontId="2" fillId="0" borderId="47" xfId="0" applyNumberFormat="1" applyFont="1" applyFill="1" applyBorder="1" applyAlignment="1">
      <alignment horizontal="center" wrapText="1"/>
    </xf>
    <xf numFmtId="177" fontId="2" fillId="0" borderId="48" xfId="0" applyNumberFormat="1" applyFont="1" applyFill="1" applyBorder="1" applyAlignment="1">
      <alignment horizontal="center" wrapText="1"/>
    </xf>
    <xf numFmtId="177" fontId="2" fillId="0" borderId="49" xfId="0" applyNumberFormat="1" applyFont="1" applyFill="1" applyBorder="1" applyAlignment="1">
      <alignment horizontal="center" wrapText="1"/>
    </xf>
    <xf numFmtId="177" fontId="1" fillId="0" borderId="38" xfId="0" applyNumberFormat="1" applyFont="1" applyFill="1" applyBorder="1" applyAlignment="1">
      <alignment horizontal="center" vertical="top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left" vertical="justify"/>
    </xf>
    <xf numFmtId="177" fontId="9" fillId="0" borderId="43" xfId="0" applyNumberFormat="1" applyFont="1" applyFill="1" applyBorder="1" applyAlignment="1">
      <alignment horizontal="left" vertical="justify"/>
    </xf>
    <xf numFmtId="177" fontId="9" fillId="0" borderId="20" xfId="0" applyNumberFormat="1" applyFont="1" applyFill="1" applyBorder="1" applyAlignment="1">
      <alignment horizontal="left" vertical="justify"/>
    </xf>
    <xf numFmtId="0" fontId="22" fillId="0" borderId="53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/>
    </xf>
    <xf numFmtId="0" fontId="10" fillId="0" borderId="0" xfId="0" applyFont="1" applyFill="1" applyAlignment="1">
      <alignment horizontal="right" vertical="center"/>
    </xf>
    <xf numFmtId="0" fontId="2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/>
    </xf>
    <xf numFmtId="0" fontId="24" fillId="0" borderId="5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3" fillId="0" borderId="5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5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55" fillId="0" borderId="10" xfId="0" applyFont="1" applyBorder="1" applyAlignment="1">
      <alignment horizontal="center" vertical="center" textRotation="90" wrapText="1"/>
    </xf>
    <xf numFmtId="0" fontId="57" fillId="0" borderId="10" xfId="0" applyFont="1" applyBorder="1" applyAlignment="1">
      <alignment horizontal="center" vertical="center" textRotation="90" wrapText="1"/>
    </xf>
    <xf numFmtId="0" fontId="26" fillId="0" borderId="5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3" fillId="24" borderId="59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3" fillId="24" borderId="57" xfId="0" applyFont="1" applyFill="1" applyBorder="1" applyAlignment="1">
      <alignment horizontal="center" vertical="center" wrapText="1"/>
    </xf>
    <xf numFmtId="0" fontId="33" fillId="24" borderId="60" xfId="0" applyFont="1" applyFill="1" applyBorder="1" applyAlignment="1">
      <alignment horizontal="center" vertical="center" wrapText="1"/>
    </xf>
    <xf numFmtId="0" fontId="33" fillId="24" borderId="53" xfId="0" applyFont="1" applyFill="1" applyBorder="1" applyAlignment="1">
      <alignment horizontal="center" vertical="center" wrapText="1"/>
    </xf>
    <xf numFmtId="0" fontId="33" fillId="24" borderId="54" xfId="0" applyFont="1" applyFill="1" applyBorder="1" applyAlignment="1">
      <alignment horizontal="center" vertical="center" wrapText="1"/>
    </xf>
    <xf numFmtId="0" fontId="26" fillId="0" borderId="59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33" fillId="24" borderId="61" xfId="0" applyFont="1" applyFill="1" applyBorder="1" applyAlignment="1">
      <alignment horizontal="center" vertical="center" wrapText="1"/>
    </xf>
    <xf numFmtId="0" fontId="33" fillId="24" borderId="62" xfId="0" applyFont="1" applyFill="1" applyBorder="1" applyAlignment="1">
      <alignment horizontal="center" vertical="center" wrapText="1"/>
    </xf>
    <xf numFmtId="0" fontId="33" fillId="24" borderId="63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Обычный_Лист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86"/>
  <sheetViews>
    <sheetView tabSelected="1" zoomScalePageLayoutView="0" workbookViewId="0" topLeftCell="A1">
      <selection activeCell="A5" sqref="A5:E5"/>
    </sheetView>
  </sheetViews>
  <sheetFormatPr defaultColWidth="8.875" defaultRowHeight="12.75"/>
  <cols>
    <col min="1" max="1" width="5.00390625" style="2" customWidth="1"/>
    <col min="2" max="2" width="48.75390625" style="1" customWidth="1"/>
    <col min="3" max="3" width="14.375" style="2" customWidth="1"/>
    <col min="4" max="4" width="14.75390625" style="1" customWidth="1"/>
    <col min="5" max="5" width="11.625" style="1" customWidth="1"/>
    <col min="6" max="16384" width="8.875" style="1" customWidth="1"/>
  </cols>
  <sheetData>
    <row r="1" spans="1:5" ht="13.5" customHeight="1">
      <c r="A1" s="259" t="s">
        <v>82</v>
      </c>
      <c r="B1" s="259"/>
      <c r="C1" s="259"/>
      <c r="D1" s="259"/>
      <c r="E1" s="259"/>
    </row>
    <row r="2" spans="1:5" ht="17.25" customHeight="1">
      <c r="A2" s="262" t="s">
        <v>49</v>
      </c>
      <c r="B2" s="262"/>
      <c r="C2" s="262"/>
      <c r="D2" s="262"/>
      <c r="E2" s="262"/>
    </row>
    <row r="3" spans="1:5" ht="17.25" customHeight="1">
      <c r="A3" s="262" t="s">
        <v>260</v>
      </c>
      <c r="B3" s="262"/>
      <c r="C3" s="262"/>
      <c r="D3" s="262"/>
      <c r="E3" s="262"/>
    </row>
    <row r="4" spans="1:5" ht="13.5" customHeight="1">
      <c r="A4" s="245" t="s">
        <v>261</v>
      </c>
      <c r="B4" s="245"/>
      <c r="C4" s="245"/>
      <c r="D4" s="245"/>
      <c r="E4" s="245"/>
    </row>
    <row r="5" spans="1:5" ht="17.25" customHeight="1">
      <c r="A5" s="263" t="s">
        <v>312</v>
      </c>
      <c r="B5" s="263"/>
      <c r="C5" s="263"/>
      <c r="D5" s="263"/>
      <c r="E5" s="263"/>
    </row>
    <row r="6" spans="1:5" ht="13.5" customHeight="1" thickBot="1">
      <c r="A6" s="62"/>
      <c r="B6" s="39"/>
      <c r="C6" s="62"/>
      <c r="D6" s="39"/>
      <c r="E6" s="63"/>
    </row>
    <row r="7" spans="1:5" ht="24" customHeight="1">
      <c r="A7" s="250" t="s">
        <v>0</v>
      </c>
      <c r="B7" s="264" t="s">
        <v>1</v>
      </c>
      <c r="C7" s="252" t="s">
        <v>83</v>
      </c>
      <c r="D7" s="257" t="s">
        <v>285</v>
      </c>
      <c r="E7" s="266" t="s">
        <v>186</v>
      </c>
    </row>
    <row r="8" spans="1:5" ht="30" customHeight="1" thickBot="1">
      <c r="A8" s="251"/>
      <c r="B8" s="265"/>
      <c r="C8" s="253"/>
      <c r="D8" s="258"/>
      <c r="E8" s="267"/>
    </row>
    <row r="9" spans="1:5" ht="15" customHeight="1" thickBot="1">
      <c r="A9" s="220" t="s">
        <v>84</v>
      </c>
      <c r="B9" s="221"/>
      <c r="C9" s="221"/>
      <c r="D9" s="260"/>
      <c r="E9" s="261"/>
    </row>
    <row r="10" spans="1:5" ht="25.5">
      <c r="A10" s="64" t="s">
        <v>2</v>
      </c>
      <c r="B10" s="132" t="s">
        <v>163</v>
      </c>
      <c r="C10" s="65" t="s">
        <v>3</v>
      </c>
      <c r="D10" s="133">
        <v>10659</v>
      </c>
      <c r="E10" s="134">
        <v>100</v>
      </c>
    </row>
    <row r="11" spans="1:5" ht="12.75">
      <c r="A11" s="66" t="s">
        <v>4</v>
      </c>
      <c r="B11" s="67" t="s">
        <v>187</v>
      </c>
      <c r="C11" s="55" t="s">
        <v>3</v>
      </c>
      <c r="D11" s="68">
        <f>25+43</f>
        <v>68</v>
      </c>
      <c r="E11" s="69">
        <v>154.5</v>
      </c>
    </row>
    <row r="12" spans="1:5" ht="12.75">
      <c r="A12" s="66" t="s">
        <v>5</v>
      </c>
      <c r="B12" s="67" t="s">
        <v>85</v>
      </c>
      <c r="C12" s="55" t="s">
        <v>3</v>
      </c>
      <c r="D12" s="68">
        <f>31+48</f>
        <v>79</v>
      </c>
      <c r="E12" s="69">
        <v>109.7</v>
      </c>
    </row>
    <row r="13" spans="1:5" ht="12.75">
      <c r="A13" s="66" t="s">
        <v>57</v>
      </c>
      <c r="B13" s="67" t="s">
        <v>161</v>
      </c>
      <c r="C13" s="55" t="s">
        <v>3</v>
      </c>
      <c r="D13" s="68" t="s">
        <v>262</v>
      </c>
      <c r="E13" s="69">
        <v>0</v>
      </c>
    </row>
    <row r="14" spans="1:5" ht="12.75">
      <c r="A14" s="66" t="s">
        <v>76</v>
      </c>
      <c r="B14" s="67" t="s">
        <v>91</v>
      </c>
      <c r="C14" s="135" t="s">
        <v>217</v>
      </c>
      <c r="D14" s="136">
        <f>D11/D10*1000</f>
        <v>6.379585326953748</v>
      </c>
      <c r="E14" s="69">
        <v>100</v>
      </c>
    </row>
    <row r="15" spans="1:5" ht="12.75">
      <c r="A15" s="66" t="s">
        <v>75</v>
      </c>
      <c r="B15" s="67" t="s">
        <v>92</v>
      </c>
      <c r="C15" s="135" t="s">
        <v>217</v>
      </c>
      <c r="D15" s="136">
        <f>D12/D10*1000</f>
        <v>7.411577071019796</v>
      </c>
      <c r="E15" s="69">
        <v>93.4</v>
      </c>
    </row>
    <row r="16" spans="1:5" ht="12.75">
      <c r="A16" s="66" t="s">
        <v>77</v>
      </c>
      <c r="B16" s="67" t="s">
        <v>93</v>
      </c>
      <c r="C16" s="135" t="s">
        <v>217</v>
      </c>
      <c r="D16" s="136">
        <f>D14-D15</f>
        <v>-1.0319917440660475</v>
      </c>
      <c r="E16" s="69">
        <v>74.7</v>
      </c>
    </row>
    <row r="17" spans="1:5" ht="13.5" customHeight="1" thickBot="1">
      <c r="A17" s="137" t="s">
        <v>160</v>
      </c>
      <c r="B17" s="70" t="s">
        <v>78</v>
      </c>
      <c r="C17" s="135" t="s">
        <v>217</v>
      </c>
      <c r="D17" s="71" t="s">
        <v>262</v>
      </c>
      <c r="E17" s="72">
        <v>0</v>
      </c>
    </row>
    <row r="18" spans="1:5" ht="15" customHeight="1" thickBot="1">
      <c r="A18" s="233" t="s">
        <v>218</v>
      </c>
      <c r="B18" s="234"/>
      <c r="C18" s="234"/>
      <c r="D18" s="234"/>
      <c r="E18" s="235"/>
    </row>
    <row r="19" spans="1:5" ht="25.5" customHeight="1">
      <c r="A19" s="236" t="s">
        <v>50</v>
      </c>
      <c r="B19" s="73" t="s">
        <v>195</v>
      </c>
      <c r="C19" s="74" t="s">
        <v>3</v>
      </c>
      <c r="D19" s="110">
        <v>4052</v>
      </c>
      <c r="E19" s="75">
        <v>128.5</v>
      </c>
    </row>
    <row r="20" spans="1:5" ht="11.25" customHeight="1">
      <c r="A20" s="231"/>
      <c r="B20" s="223" t="s">
        <v>224</v>
      </c>
      <c r="C20" s="224"/>
      <c r="D20" s="224"/>
      <c r="E20" s="225"/>
    </row>
    <row r="21" spans="1:5" ht="12.75">
      <c r="A21" s="231"/>
      <c r="B21" s="51" t="s">
        <v>25</v>
      </c>
      <c r="C21" s="55" t="s">
        <v>3</v>
      </c>
      <c r="D21" s="68" t="s">
        <v>262</v>
      </c>
      <c r="E21" s="69" t="s">
        <v>262</v>
      </c>
    </row>
    <row r="22" spans="1:5" ht="12.75">
      <c r="A22" s="231"/>
      <c r="B22" s="51" t="s">
        <v>26</v>
      </c>
      <c r="C22" s="55" t="s">
        <v>3</v>
      </c>
      <c r="D22" s="68" t="s">
        <v>262</v>
      </c>
      <c r="E22" s="69" t="s">
        <v>262</v>
      </c>
    </row>
    <row r="23" spans="1:5" ht="12.75">
      <c r="A23" s="231"/>
      <c r="B23" s="51" t="s">
        <v>20</v>
      </c>
      <c r="C23" s="55" t="s">
        <v>3</v>
      </c>
      <c r="D23" s="68" t="s">
        <v>262</v>
      </c>
      <c r="E23" s="69" t="s">
        <v>262</v>
      </c>
    </row>
    <row r="24" spans="1:5" ht="12.75" customHeight="1">
      <c r="A24" s="231"/>
      <c r="B24" s="51" t="s">
        <v>27</v>
      </c>
      <c r="C24" s="55" t="s">
        <v>3</v>
      </c>
      <c r="D24" s="68" t="s">
        <v>262</v>
      </c>
      <c r="E24" s="69" t="s">
        <v>262</v>
      </c>
    </row>
    <row r="25" spans="1:5" ht="12.75">
      <c r="A25" s="231"/>
      <c r="B25" s="51" t="s">
        <v>19</v>
      </c>
      <c r="C25" s="55" t="s">
        <v>3</v>
      </c>
      <c r="D25" s="68" t="s">
        <v>262</v>
      </c>
      <c r="E25" s="69" t="s">
        <v>262</v>
      </c>
    </row>
    <row r="26" spans="1:5" ht="37.5" customHeight="1">
      <c r="A26" s="231"/>
      <c r="B26" s="51" t="s">
        <v>28</v>
      </c>
      <c r="C26" s="55" t="s">
        <v>3</v>
      </c>
      <c r="D26" s="68" t="s">
        <v>262</v>
      </c>
      <c r="E26" s="69" t="s">
        <v>262</v>
      </c>
    </row>
    <row r="27" spans="1:5" ht="12.75">
      <c r="A27" s="231"/>
      <c r="B27" s="51" t="s">
        <v>29</v>
      </c>
      <c r="C27" s="55" t="s">
        <v>3</v>
      </c>
      <c r="D27" s="68" t="s">
        <v>262</v>
      </c>
      <c r="E27" s="69" t="s">
        <v>262</v>
      </c>
    </row>
    <row r="28" spans="1:5" ht="12.75">
      <c r="A28" s="231"/>
      <c r="B28" s="51" t="s">
        <v>24</v>
      </c>
      <c r="C28" s="55" t="s">
        <v>3</v>
      </c>
      <c r="D28" s="68" t="s">
        <v>262</v>
      </c>
      <c r="E28" s="69" t="s">
        <v>262</v>
      </c>
    </row>
    <row r="29" spans="1:5" ht="12.75">
      <c r="A29" s="231"/>
      <c r="B29" s="51" t="s">
        <v>30</v>
      </c>
      <c r="C29" s="55" t="s">
        <v>3</v>
      </c>
      <c r="D29" s="68" t="s">
        <v>262</v>
      </c>
      <c r="E29" s="69" t="s">
        <v>262</v>
      </c>
    </row>
    <row r="30" spans="1:5" ht="25.5">
      <c r="A30" s="231"/>
      <c r="B30" s="51" t="s">
        <v>31</v>
      </c>
      <c r="C30" s="55" t="s">
        <v>3</v>
      </c>
      <c r="D30" s="68" t="s">
        <v>262</v>
      </c>
      <c r="E30" s="69" t="s">
        <v>262</v>
      </c>
    </row>
    <row r="31" spans="1:5" ht="25.5">
      <c r="A31" s="237"/>
      <c r="B31" s="51" t="s">
        <v>32</v>
      </c>
      <c r="C31" s="55" t="s">
        <v>3</v>
      </c>
      <c r="D31" s="68" t="s">
        <v>262</v>
      </c>
      <c r="E31" s="69" t="s">
        <v>262</v>
      </c>
    </row>
    <row r="32" spans="1:5" ht="24" customHeight="1">
      <c r="A32" s="66" t="s">
        <v>58</v>
      </c>
      <c r="B32" s="70" t="s">
        <v>196</v>
      </c>
      <c r="C32" s="55" t="s">
        <v>48</v>
      </c>
      <c r="D32" s="136">
        <v>0.03</v>
      </c>
      <c r="E32" s="138">
        <v>0.5</v>
      </c>
    </row>
    <row r="33" spans="1:5" ht="25.5">
      <c r="A33" s="249" t="s">
        <v>56</v>
      </c>
      <c r="B33" s="67" t="s">
        <v>197</v>
      </c>
      <c r="C33" s="55" t="s">
        <v>47</v>
      </c>
      <c r="D33" s="68">
        <f>D35</f>
        <v>3</v>
      </c>
      <c r="E33" s="69">
        <v>100</v>
      </c>
    </row>
    <row r="34" spans="1:5" ht="12.75">
      <c r="A34" s="231"/>
      <c r="B34" s="223" t="s">
        <v>207</v>
      </c>
      <c r="C34" s="224"/>
      <c r="D34" s="224"/>
      <c r="E34" s="225"/>
    </row>
    <row r="35" spans="1:5" ht="12.75">
      <c r="A35" s="231"/>
      <c r="B35" s="67" t="s">
        <v>51</v>
      </c>
      <c r="C35" s="55" t="s">
        <v>47</v>
      </c>
      <c r="D35" s="68">
        <f>D37+D38</f>
        <v>3</v>
      </c>
      <c r="E35" s="69">
        <v>100</v>
      </c>
    </row>
    <row r="36" spans="1:5" ht="25.5">
      <c r="A36" s="231"/>
      <c r="B36" s="67" t="s">
        <v>258</v>
      </c>
      <c r="C36" s="55"/>
      <c r="D36" s="68"/>
      <c r="E36" s="69"/>
    </row>
    <row r="37" spans="1:5" ht="12.75">
      <c r="A37" s="231"/>
      <c r="B37" s="76" t="s">
        <v>263</v>
      </c>
      <c r="C37" s="55"/>
      <c r="D37" s="68">
        <v>1</v>
      </c>
      <c r="E37" s="69">
        <v>100</v>
      </c>
    </row>
    <row r="38" spans="1:5" ht="12.75">
      <c r="A38" s="231"/>
      <c r="B38" s="76" t="s">
        <v>306</v>
      </c>
      <c r="C38" s="55"/>
      <c r="D38" s="68">
        <v>2</v>
      </c>
      <c r="E38" s="69">
        <v>100</v>
      </c>
    </row>
    <row r="39" spans="1:5" ht="12.75">
      <c r="A39" s="231"/>
      <c r="B39" s="67" t="s">
        <v>188</v>
      </c>
      <c r="C39" s="55" t="s">
        <v>47</v>
      </c>
      <c r="D39" s="68"/>
      <c r="E39" s="69"/>
    </row>
    <row r="40" spans="1:5" ht="25.5">
      <c r="A40" s="231"/>
      <c r="B40" s="67" t="s">
        <v>258</v>
      </c>
      <c r="C40" s="77"/>
      <c r="D40" s="68"/>
      <c r="E40" s="78"/>
    </row>
    <row r="41" spans="1:5" ht="12.75">
      <c r="A41" s="231"/>
      <c r="B41" s="67"/>
      <c r="C41" s="77"/>
      <c r="D41" s="68"/>
      <c r="E41" s="78"/>
    </row>
    <row r="42" spans="1:5" ht="12.75">
      <c r="A42" s="231"/>
      <c r="B42" s="67"/>
      <c r="C42" s="77"/>
      <c r="D42" s="68"/>
      <c r="E42" s="78"/>
    </row>
    <row r="43" spans="1:5" ht="12.75">
      <c r="A43" s="231"/>
      <c r="B43" s="254" t="s">
        <v>89</v>
      </c>
      <c r="C43" s="255"/>
      <c r="D43" s="255"/>
      <c r="E43" s="256"/>
    </row>
    <row r="44" spans="1:5" ht="12.75">
      <c r="A44" s="231"/>
      <c r="B44" s="52" t="s">
        <v>25</v>
      </c>
      <c r="C44" s="55" t="s">
        <v>47</v>
      </c>
      <c r="D44" s="54"/>
      <c r="E44" s="79"/>
    </row>
    <row r="45" spans="1:5" ht="12.75">
      <c r="A45" s="231"/>
      <c r="B45" s="52" t="s">
        <v>26</v>
      </c>
      <c r="C45" s="55" t="s">
        <v>47</v>
      </c>
      <c r="D45" s="54"/>
      <c r="E45" s="79"/>
    </row>
    <row r="46" spans="1:5" ht="12.75">
      <c r="A46" s="231"/>
      <c r="B46" s="52" t="s">
        <v>20</v>
      </c>
      <c r="C46" s="55" t="s">
        <v>47</v>
      </c>
      <c r="D46" s="54"/>
      <c r="E46" s="79"/>
    </row>
    <row r="47" spans="1:5" ht="12.75" customHeight="1">
      <c r="A47" s="231"/>
      <c r="B47" s="52" t="s">
        <v>27</v>
      </c>
      <c r="C47" s="55" t="s">
        <v>47</v>
      </c>
      <c r="D47" s="54"/>
      <c r="E47" s="79"/>
    </row>
    <row r="48" spans="1:5" ht="12.75">
      <c r="A48" s="231"/>
      <c r="B48" s="52" t="s">
        <v>19</v>
      </c>
      <c r="C48" s="55" t="s">
        <v>47</v>
      </c>
      <c r="D48" s="54"/>
      <c r="E48" s="79"/>
    </row>
    <row r="49" spans="1:5" ht="36" customHeight="1">
      <c r="A49" s="231"/>
      <c r="B49" s="52" t="s">
        <v>28</v>
      </c>
      <c r="C49" s="55" t="s">
        <v>47</v>
      </c>
      <c r="D49" s="54"/>
      <c r="E49" s="79"/>
    </row>
    <row r="50" spans="1:5" ht="11.25" customHeight="1">
      <c r="A50" s="231"/>
      <c r="B50" s="52" t="s">
        <v>29</v>
      </c>
      <c r="C50" s="55" t="s">
        <v>47</v>
      </c>
      <c r="D50" s="54"/>
      <c r="E50" s="79"/>
    </row>
    <row r="51" spans="1:5" ht="12.75">
      <c r="A51" s="231"/>
      <c r="B51" s="52" t="s">
        <v>24</v>
      </c>
      <c r="C51" s="55" t="s">
        <v>47</v>
      </c>
      <c r="D51" s="54"/>
      <c r="E51" s="79"/>
    </row>
    <row r="52" spans="1:5" ht="12.75">
      <c r="A52" s="231"/>
      <c r="B52" s="52" t="s">
        <v>30</v>
      </c>
      <c r="C52" s="55" t="s">
        <v>47</v>
      </c>
      <c r="D52" s="54"/>
      <c r="E52" s="79"/>
    </row>
    <row r="53" spans="1:5" ht="25.5">
      <c r="A53" s="231"/>
      <c r="B53" s="52" t="s">
        <v>31</v>
      </c>
      <c r="C53" s="55" t="s">
        <v>47</v>
      </c>
      <c r="D53" s="54"/>
      <c r="E53" s="79"/>
    </row>
    <row r="54" spans="1:5" ht="24" customHeight="1">
      <c r="A54" s="237"/>
      <c r="B54" s="52" t="s">
        <v>32</v>
      </c>
      <c r="C54" s="55" t="s">
        <v>47</v>
      </c>
      <c r="D54" s="54"/>
      <c r="E54" s="79"/>
    </row>
    <row r="55" spans="1:5" ht="25.5">
      <c r="A55" s="249" t="s">
        <v>59</v>
      </c>
      <c r="B55" s="67" t="s">
        <v>198</v>
      </c>
      <c r="C55" s="80" t="s">
        <v>17</v>
      </c>
      <c r="D55" s="68">
        <v>30476.5</v>
      </c>
      <c r="E55" s="69">
        <v>113.4</v>
      </c>
    </row>
    <row r="56" spans="1:5" ht="12.75">
      <c r="A56" s="231"/>
      <c r="B56" s="223" t="s">
        <v>86</v>
      </c>
      <c r="C56" s="224"/>
      <c r="D56" s="224"/>
      <c r="E56" s="225"/>
    </row>
    <row r="57" spans="1:5" ht="12.75">
      <c r="A57" s="231"/>
      <c r="B57" s="51" t="s">
        <v>25</v>
      </c>
      <c r="C57" s="80" t="s">
        <v>17</v>
      </c>
      <c r="D57" s="54"/>
      <c r="E57" s="79"/>
    </row>
    <row r="58" spans="1:5" ht="12.75">
      <c r="A58" s="231"/>
      <c r="B58" s="51" t="s">
        <v>26</v>
      </c>
      <c r="C58" s="80" t="s">
        <v>17</v>
      </c>
      <c r="D58" s="54"/>
      <c r="E58" s="79"/>
    </row>
    <row r="59" spans="1:5" ht="12.75">
      <c r="A59" s="231"/>
      <c r="B59" s="51" t="s">
        <v>20</v>
      </c>
      <c r="C59" s="80" t="s">
        <v>17</v>
      </c>
      <c r="D59" s="54"/>
      <c r="E59" s="79"/>
    </row>
    <row r="60" spans="1:5" ht="12.75" customHeight="1">
      <c r="A60" s="231"/>
      <c r="B60" s="51" t="s">
        <v>27</v>
      </c>
      <c r="C60" s="80" t="s">
        <v>17</v>
      </c>
      <c r="D60" s="54"/>
      <c r="E60" s="79"/>
    </row>
    <row r="61" spans="1:5" ht="12.75">
      <c r="A61" s="231"/>
      <c r="B61" s="51" t="s">
        <v>19</v>
      </c>
      <c r="C61" s="80" t="s">
        <v>17</v>
      </c>
      <c r="D61" s="54"/>
      <c r="E61" s="79"/>
    </row>
    <row r="62" spans="1:5" ht="36.75" customHeight="1">
      <c r="A62" s="231"/>
      <c r="B62" s="51" t="s">
        <v>28</v>
      </c>
      <c r="C62" s="80" t="s">
        <v>17</v>
      </c>
      <c r="D62" s="54"/>
      <c r="E62" s="79"/>
    </row>
    <row r="63" spans="1:5" ht="12.75">
      <c r="A63" s="231"/>
      <c r="B63" s="51" t="s">
        <v>29</v>
      </c>
      <c r="C63" s="80" t="s">
        <v>17</v>
      </c>
      <c r="D63" s="54"/>
      <c r="E63" s="79"/>
    </row>
    <row r="64" spans="1:5" ht="12.75">
      <c r="A64" s="231"/>
      <c r="B64" s="51" t="s">
        <v>24</v>
      </c>
      <c r="C64" s="80" t="s">
        <v>17</v>
      </c>
      <c r="D64" s="54"/>
      <c r="E64" s="79"/>
    </row>
    <row r="65" spans="1:5" ht="12.75">
      <c r="A65" s="231"/>
      <c r="B65" s="51" t="s">
        <v>30</v>
      </c>
      <c r="C65" s="80" t="s">
        <v>17</v>
      </c>
      <c r="D65" s="54"/>
      <c r="E65" s="79"/>
    </row>
    <row r="66" spans="1:5" ht="25.5">
      <c r="A66" s="231"/>
      <c r="B66" s="51" t="s">
        <v>31</v>
      </c>
      <c r="C66" s="80" t="s">
        <v>17</v>
      </c>
      <c r="D66" s="54"/>
      <c r="E66" s="79"/>
    </row>
    <row r="67" spans="1:5" ht="26.25" thickBot="1">
      <c r="A67" s="232"/>
      <c r="B67" s="53" t="s">
        <v>32</v>
      </c>
      <c r="C67" s="81" t="s">
        <v>17</v>
      </c>
      <c r="D67" s="56"/>
      <c r="E67" s="82"/>
    </row>
    <row r="68" spans="1:5" ht="15.75" customHeight="1" thickBot="1">
      <c r="A68" s="233" t="s">
        <v>219</v>
      </c>
      <c r="B68" s="234"/>
      <c r="C68" s="234"/>
      <c r="D68" s="234"/>
      <c r="E68" s="235"/>
    </row>
    <row r="69" spans="1:5" ht="66.75" customHeight="1">
      <c r="A69" s="83" t="s">
        <v>52</v>
      </c>
      <c r="B69" s="73" t="s">
        <v>94</v>
      </c>
      <c r="C69" s="84" t="s">
        <v>60</v>
      </c>
      <c r="D69" s="110">
        <f>('Прил. 2 Эталон'!C11+'Прил. 2 Невские Пороги'!C11)*1000</f>
        <v>10232000</v>
      </c>
      <c r="E69" s="75">
        <v>91.9</v>
      </c>
    </row>
    <row r="70" spans="1:5" ht="19.5" customHeight="1">
      <c r="A70" s="241" t="s">
        <v>61</v>
      </c>
      <c r="B70" s="243" t="s">
        <v>189</v>
      </c>
      <c r="C70" s="85" t="s">
        <v>270</v>
      </c>
      <c r="D70" s="68">
        <v>14300000</v>
      </c>
      <c r="E70" s="69">
        <v>111.7</v>
      </c>
    </row>
    <row r="71" spans="1:5" ht="20.25" customHeight="1" thickBot="1">
      <c r="A71" s="242"/>
      <c r="B71" s="244"/>
      <c r="C71" s="57" t="s">
        <v>88</v>
      </c>
      <c r="D71" s="71">
        <f>'Прил. 2 Невские Пороги'!C16+'Прил. 2 Невские Пороги'!C17</f>
        <v>37653</v>
      </c>
      <c r="E71" s="72">
        <v>90.1</v>
      </c>
    </row>
    <row r="72" spans="1:5" ht="20.25" customHeight="1" hidden="1">
      <c r="A72" s="64"/>
      <c r="B72" s="86"/>
      <c r="C72" s="65"/>
      <c r="D72" s="87"/>
      <c r="E72" s="88"/>
    </row>
    <row r="73" spans="1:5" ht="21.75" customHeight="1" hidden="1">
      <c r="A73" s="66"/>
      <c r="B73" s="89"/>
      <c r="C73" s="55"/>
      <c r="D73" s="54"/>
      <c r="E73" s="79"/>
    </row>
    <row r="74" spans="1:5" ht="20.25" customHeight="1" hidden="1">
      <c r="A74" s="66"/>
      <c r="B74" s="89"/>
      <c r="C74" s="55"/>
      <c r="D74" s="54"/>
      <c r="E74" s="79"/>
    </row>
    <row r="75" spans="1:5" ht="23.25" customHeight="1" hidden="1">
      <c r="A75" s="66"/>
      <c r="B75" s="89"/>
      <c r="C75" s="55"/>
      <c r="D75" s="54"/>
      <c r="E75" s="79"/>
    </row>
    <row r="76" spans="1:5" ht="23.25" customHeight="1" hidden="1">
      <c r="A76" s="66"/>
      <c r="B76" s="89"/>
      <c r="C76" s="55"/>
      <c r="D76" s="54"/>
      <c r="E76" s="79"/>
    </row>
    <row r="77" spans="1:5" s="40" customFormat="1" ht="14.25" customHeight="1" thickBot="1">
      <c r="A77" s="246" t="s">
        <v>199</v>
      </c>
      <c r="B77" s="247"/>
      <c r="C77" s="247"/>
      <c r="D77" s="247"/>
      <c r="E77" s="248"/>
    </row>
    <row r="78" spans="1:5" ht="25.5">
      <c r="A78" s="236" t="s">
        <v>62</v>
      </c>
      <c r="B78" s="139" t="s">
        <v>95</v>
      </c>
      <c r="C78" s="84" t="s">
        <v>60</v>
      </c>
      <c r="D78" s="201">
        <v>301923</v>
      </c>
      <c r="E78" s="75">
        <v>91.4</v>
      </c>
    </row>
    <row r="79" spans="1:5" ht="12.75">
      <c r="A79" s="231"/>
      <c r="B79" s="238" t="s">
        <v>87</v>
      </c>
      <c r="C79" s="239"/>
      <c r="D79" s="239"/>
      <c r="E79" s="240"/>
    </row>
    <row r="80" spans="1:5" ht="12.75">
      <c r="A80" s="231"/>
      <c r="B80" s="140" t="s">
        <v>6</v>
      </c>
      <c r="C80" s="80" t="s">
        <v>60</v>
      </c>
      <c r="D80" s="68">
        <v>167294</v>
      </c>
      <c r="E80" s="69">
        <v>76.7</v>
      </c>
    </row>
    <row r="81" spans="1:5" ht="12.75">
      <c r="A81" s="237"/>
      <c r="B81" s="140" t="s">
        <v>7</v>
      </c>
      <c r="C81" s="80" t="s">
        <v>60</v>
      </c>
      <c r="D81" s="68">
        <v>134629</v>
      </c>
      <c r="E81" s="69">
        <v>120</v>
      </c>
    </row>
    <row r="82" spans="1:5" s="39" customFormat="1" ht="27" customHeight="1">
      <c r="A82" s="231" t="s">
        <v>63</v>
      </c>
      <c r="B82" s="86" t="s">
        <v>8</v>
      </c>
      <c r="C82" s="86"/>
      <c r="D82" s="86"/>
      <c r="E82" s="141"/>
    </row>
    <row r="83" spans="1:5" s="39" customFormat="1" ht="12" customHeight="1">
      <c r="A83" s="231"/>
      <c r="B83" s="54" t="s">
        <v>9</v>
      </c>
      <c r="C83" s="55" t="s">
        <v>88</v>
      </c>
      <c r="D83" s="68"/>
      <c r="E83" s="69"/>
    </row>
    <row r="84" spans="1:5" s="39" customFormat="1" ht="12.75">
      <c r="A84" s="231"/>
      <c r="B84" s="54" t="s">
        <v>10</v>
      </c>
      <c r="C84" s="55" t="s">
        <v>88</v>
      </c>
      <c r="D84" s="68"/>
      <c r="E84" s="69"/>
    </row>
    <row r="85" spans="1:5" s="39" customFormat="1" ht="12" customHeight="1">
      <c r="A85" s="231"/>
      <c r="B85" s="54" t="s">
        <v>14</v>
      </c>
      <c r="C85" s="55" t="s">
        <v>88</v>
      </c>
      <c r="D85" s="68">
        <v>25</v>
      </c>
      <c r="E85" s="69">
        <v>312</v>
      </c>
    </row>
    <row r="86" spans="1:5" s="39" customFormat="1" ht="11.25" customHeight="1">
      <c r="A86" s="231"/>
      <c r="B86" s="54" t="s">
        <v>13</v>
      </c>
      <c r="C86" s="55" t="s">
        <v>88</v>
      </c>
      <c r="D86" s="68">
        <v>157</v>
      </c>
      <c r="E86" s="69">
        <v>69.2</v>
      </c>
    </row>
    <row r="87" spans="1:5" s="39" customFormat="1" ht="10.5" customHeight="1">
      <c r="A87" s="231"/>
      <c r="B87" s="54" t="s">
        <v>11</v>
      </c>
      <c r="C87" s="55" t="s">
        <v>16</v>
      </c>
      <c r="D87" s="68">
        <v>4312</v>
      </c>
      <c r="E87" s="69">
        <v>104.9</v>
      </c>
    </row>
    <row r="88" spans="1:5" s="39" customFormat="1" ht="12" customHeight="1" thickBot="1">
      <c r="A88" s="232"/>
      <c r="B88" s="56" t="s">
        <v>12</v>
      </c>
      <c r="C88" s="57" t="s">
        <v>15</v>
      </c>
      <c r="D88" s="71" t="s">
        <v>262</v>
      </c>
      <c r="E88" s="72" t="s">
        <v>262</v>
      </c>
    </row>
    <row r="89" spans="1:5" ht="15.75" customHeight="1" thickBot="1">
      <c r="A89" s="233" t="s">
        <v>220</v>
      </c>
      <c r="B89" s="234"/>
      <c r="C89" s="234"/>
      <c r="D89" s="234"/>
      <c r="E89" s="235"/>
    </row>
    <row r="90" spans="1:5" ht="12.75">
      <c r="A90" s="83" t="s">
        <v>191</v>
      </c>
      <c r="B90" s="142" t="s">
        <v>66</v>
      </c>
      <c r="C90" s="84" t="s">
        <v>18</v>
      </c>
      <c r="D90" s="110">
        <v>46392</v>
      </c>
      <c r="E90" s="75">
        <v>407.9</v>
      </c>
    </row>
    <row r="91" spans="1:5" ht="12.75">
      <c r="A91" s="66" t="s">
        <v>53</v>
      </c>
      <c r="B91" s="70" t="s">
        <v>67</v>
      </c>
      <c r="C91" s="80" t="s">
        <v>18</v>
      </c>
      <c r="D91" s="68">
        <v>4225</v>
      </c>
      <c r="E91" s="69">
        <v>65.3</v>
      </c>
    </row>
    <row r="92" spans="1:5" ht="13.5" thickBot="1">
      <c r="A92" s="137" t="s">
        <v>65</v>
      </c>
      <c r="B92" s="143" t="s">
        <v>68</v>
      </c>
      <c r="C92" s="81" t="s">
        <v>18</v>
      </c>
      <c r="D92" s="71">
        <v>39947</v>
      </c>
      <c r="E92" s="72">
        <v>1617.3</v>
      </c>
    </row>
    <row r="93" spans="1:5" ht="15.75" customHeight="1" thickBot="1">
      <c r="A93" s="233" t="s">
        <v>221</v>
      </c>
      <c r="B93" s="234"/>
      <c r="C93" s="234"/>
      <c r="D93" s="234"/>
      <c r="E93" s="235"/>
    </row>
    <row r="94" spans="1:5" ht="12.75">
      <c r="A94" s="236" t="s">
        <v>54</v>
      </c>
      <c r="B94" s="132" t="s">
        <v>200</v>
      </c>
      <c r="C94" s="144" t="s">
        <v>64</v>
      </c>
      <c r="D94" s="133">
        <f>D96</f>
        <v>101839</v>
      </c>
      <c r="E94" s="134">
        <f>E96</f>
        <v>116.5</v>
      </c>
    </row>
    <row r="95" spans="1:5" ht="12.75">
      <c r="A95" s="231"/>
      <c r="B95" s="223" t="s">
        <v>89</v>
      </c>
      <c r="C95" s="224"/>
      <c r="D95" s="224"/>
      <c r="E95" s="225"/>
    </row>
    <row r="96" spans="1:6" ht="12.75">
      <c r="A96" s="231"/>
      <c r="B96" s="145" t="s">
        <v>25</v>
      </c>
      <c r="C96" s="80" t="s">
        <v>18</v>
      </c>
      <c r="D96" s="68">
        <f>32413+'Прил. 2 Эталон'!C23+'Прил. 2 Невские Пороги'!C24</f>
        <v>101839</v>
      </c>
      <c r="E96" s="69">
        <v>116.5</v>
      </c>
      <c r="F96" s="39"/>
    </row>
    <row r="97" spans="1:5" ht="12.75">
      <c r="A97" s="231"/>
      <c r="B97" s="145" t="s">
        <v>26</v>
      </c>
      <c r="C97" s="80" t="s">
        <v>18</v>
      </c>
      <c r="D97" s="68"/>
      <c r="E97" s="69"/>
    </row>
    <row r="98" spans="1:5" ht="12.75">
      <c r="A98" s="231"/>
      <c r="B98" s="145" t="s">
        <v>20</v>
      </c>
      <c r="C98" s="80" t="s">
        <v>18</v>
      </c>
      <c r="D98" s="68"/>
      <c r="E98" s="69"/>
    </row>
    <row r="99" spans="1:5" ht="25.5" customHeight="1">
      <c r="A99" s="231"/>
      <c r="B99" s="145" t="s">
        <v>27</v>
      </c>
      <c r="C99" s="80" t="s">
        <v>18</v>
      </c>
      <c r="D99" s="68"/>
      <c r="E99" s="69"/>
    </row>
    <row r="100" spans="1:5" ht="12.75">
      <c r="A100" s="231"/>
      <c r="B100" s="145" t="s">
        <v>19</v>
      </c>
      <c r="C100" s="80" t="s">
        <v>18</v>
      </c>
      <c r="D100" s="68"/>
      <c r="E100" s="69"/>
    </row>
    <row r="101" spans="1:5" ht="37.5" customHeight="1">
      <c r="A101" s="231"/>
      <c r="B101" s="145" t="s">
        <v>28</v>
      </c>
      <c r="C101" s="80" t="s">
        <v>18</v>
      </c>
      <c r="D101" s="68"/>
      <c r="E101" s="69"/>
    </row>
    <row r="102" spans="1:5" ht="12.75">
      <c r="A102" s="231"/>
      <c r="B102" s="145" t="s">
        <v>29</v>
      </c>
      <c r="C102" s="80" t="s">
        <v>18</v>
      </c>
      <c r="D102" s="68"/>
      <c r="E102" s="69"/>
    </row>
    <row r="103" spans="1:5" ht="12.75">
      <c r="A103" s="231"/>
      <c r="B103" s="51" t="s">
        <v>24</v>
      </c>
      <c r="C103" s="80" t="s">
        <v>18</v>
      </c>
      <c r="D103" s="68"/>
      <c r="E103" s="69"/>
    </row>
    <row r="104" spans="1:5" ht="12.75">
      <c r="A104" s="231"/>
      <c r="B104" s="51" t="s">
        <v>30</v>
      </c>
      <c r="C104" s="80" t="s">
        <v>18</v>
      </c>
      <c r="D104" s="68"/>
      <c r="E104" s="69"/>
    </row>
    <row r="105" spans="1:5" ht="25.5">
      <c r="A105" s="231"/>
      <c r="B105" s="51" t="s">
        <v>31</v>
      </c>
      <c r="C105" s="80" t="s">
        <v>18</v>
      </c>
      <c r="D105" s="68"/>
      <c r="E105" s="69"/>
    </row>
    <row r="106" spans="1:5" ht="25.5">
      <c r="A106" s="237"/>
      <c r="B106" s="146" t="s">
        <v>32</v>
      </c>
      <c r="C106" s="80" t="s">
        <v>18</v>
      </c>
      <c r="D106" s="68"/>
      <c r="E106" s="69"/>
    </row>
    <row r="107" spans="1:5" ht="24" customHeight="1">
      <c r="A107" s="213" t="s">
        <v>55</v>
      </c>
      <c r="B107" s="147" t="s">
        <v>208</v>
      </c>
      <c r="C107" s="148" t="s">
        <v>18</v>
      </c>
      <c r="D107" s="149"/>
      <c r="E107" s="150"/>
    </row>
    <row r="108" spans="1:5" ht="12.75">
      <c r="A108" s="229"/>
      <c r="B108" s="226" t="s">
        <v>86</v>
      </c>
      <c r="C108" s="227"/>
      <c r="D108" s="227"/>
      <c r="E108" s="228"/>
    </row>
    <row r="109" spans="1:5" ht="12.75">
      <c r="A109" s="229"/>
      <c r="B109" s="147" t="s">
        <v>155</v>
      </c>
      <c r="C109" s="148" t="s">
        <v>18</v>
      </c>
      <c r="D109" s="149"/>
      <c r="E109" s="150"/>
    </row>
    <row r="110" spans="1:5" ht="12" customHeight="1">
      <c r="A110" s="229"/>
      <c r="B110" s="147" t="s">
        <v>156</v>
      </c>
      <c r="C110" s="148" t="s">
        <v>18</v>
      </c>
      <c r="D110" s="149"/>
      <c r="E110" s="150"/>
    </row>
    <row r="111" spans="1:5" ht="12" customHeight="1">
      <c r="A111" s="229"/>
      <c r="B111" s="147" t="s">
        <v>157</v>
      </c>
      <c r="C111" s="148" t="s">
        <v>18</v>
      </c>
      <c r="D111" s="149"/>
      <c r="E111" s="150"/>
    </row>
    <row r="112" spans="1:5" ht="11.25" customHeight="1">
      <c r="A112" s="229"/>
      <c r="B112" s="147" t="s">
        <v>206</v>
      </c>
      <c r="C112" s="148" t="s">
        <v>18</v>
      </c>
      <c r="D112" s="149"/>
      <c r="E112" s="150"/>
    </row>
    <row r="113" spans="1:5" ht="12" customHeight="1">
      <c r="A113" s="230"/>
      <c r="B113" s="147" t="s">
        <v>158</v>
      </c>
      <c r="C113" s="148" t="s">
        <v>18</v>
      </c>
      <c r="D113" s="149"/>
      <c r="E113" s="150"/>
    </row>
    <row r="114" spans="1:5" ht="12" customHeight="1">
      <c r="A114" s="130" t="s">
        <v>69</v>
      </c>
      <c r="B114" s="151" t="s">
        <v>154</v>
      </c>
      <c r="C114" s="148" t="s">
        <v>18</v>
      </c>
      <c r="D114" s="152"/>
      <c r="E114" s="153"/>
    </row>
    <row r="115" spans="1:5" ht="12" customHeight="1">
      <c r="A115" s="130" t="s">
        <v>152</v>
      </c>
      <c r="B115" s="154" t="s">
        <v>40</v>
      </c>
      <c r="C115" s="155" t="s">
        <v>35</v>
      </c>
      <c r="D115" s="152"/>
      <c r="E115" s="153"/>
    </row>
    <row r="116" spans="1:5" ht="13.5" customHeight="1" thickBot="1">
      <c r="A116" s="156" t="s">
        <v>202</v>
      </c>
      <c r="B116" s="147" t="s">
        <v>41</v>
      </c>
      <c r="C116" s="155" t="s">
        <v>205</v>
      </c>
      <c r="D116" s="152"/>
      <c r="E116" s="153"/>
    </row>
    <row r="117" spans="1:5" ht="15.75" customHeight="1" thickBot="1">
      <c r="A117" s="220" t="s">
        <v>222</v>
      </c>
      <c r="B117" s="221"/>
      <c r="C117" s="221"/>
      <c r="D117" s="221"/>
      <c r="E117" s="222"/>
    </row>
    <row r="118" spans="1:5" ht="32.25" customHeight="1">
      <c r="A118" s="211" t="s">
        <v>238</v>
      </c>
      <c r="B118" s="157" t="s">
        <v>226</v>
      </c>
      <c r="C118" s="144" t="s">
        <v>18</v>
      </c>
      <c r="D118" s="133">
        <f>D121</f>
        <v>285068</v>
      </c>
      <c r="E118" s="134">
        <v>330</v>
      </c>
    </row>
    <row r="119" spans="1:5" ht="12.75">
      <c r="A119" s="229"/>
      <c r="B119" s="223" t="s">
        <v>203</v>
      </c>
      <c r="C119" s="224"/>
      <c r="D119" s="224"/>
      <c r="E119" s="225"/>
    </row>
    <row r="120" spans="1:5" ht="12.75">
      <c r="A120" s="229"/>
      <c r="B120" s="67" t="s">
        <v>20</v>
      </c>
      <c r="C120" s="80" t="s">
        <v>18</v>
      </c>
      <c r="D120" s="68"/>
      <c r="E120" s="69"/>
    </row>
    <row r="121" spans="1:5" ht="12.75">
      <c r="A121" s="229"/>
      <c r="B121" s="67" t="s">
        <v>21</v>
      </c>
      <c r="C121" s="80" t="s">
        <v>18</v>
      </c>
      <c r="D121" s="68">
        <v>285068</v>
      </c>
      <c r="E121" s="69">
        <v>330</v>
      </c>
    </row>
    <row r="122" spans="1:5" ht="12.75">
      <c r="A122" s="230"/>
      <c r="B122" s="67" t="s">
        <v>19</v>
      </c>
      <c r="C122" s="80" t="s">
        <v>18</v>
      </c>
      <c r="D122" s="68"/>
      <c r="E122" s="69"/>
    </row>
    <row r="123" spans="1:5" ht="12.75">
      <c r="A123" s="202" t="s">
        <v>239</v>
      </c>
      <c r="B123" s="217" t="s">
        <v>80</v>
      </c>
      <c r="C123" s="203"/>
      <c r="D123" s="203"/>
      <c r="E123" s="204"/>
    </row>
    <row r="124" spans="1:5" ht="12.75">
      <c r="A124" s="218"/>
      <c r="B124" s="67" t="s">
        <v>228</v>
      </c>
      <c r="C124" s="80" t="s">
        <v>81</v>
      </c>
      <c r="D124" s="68">
        <v>271</v>
      </c>
      <c r="E124" s="69">
        <v>184</v>
      </c>
    </row>
    <row r="125" spans="1:5" ht="12.75">
      <c r="A125" s="218"/>
      <c r="B125" s="67" t="s">
        <v>227</v>
      </c>
      <c r="C125" s="80" t="s">
        <v>81</v>
      </c>
      <c r="D125" s="68">
        <v>648.5</v>
      </c>
      <c r="E125" s="69">
        <v>180</v>
      </c>
    </row>
    <row r="126" spans="1:5" ht="12.75" customHeight="1" thickBot="1">
      <c r="A126" s="219"/>
      <c r="B126" s="158" t="s">
        <v>252</v>
      </c>
      <c r="C126" s="159" t="s">
        <v>81</v>
      </c>
      <c r="D126" s="160">
        <v>2.69</v>
      </c>
      <c r="E126" s="161">
        <v>31</v>
      </c>
    </row>
    <row r="127" spans="1:5" ht="34.5" customHeight="1" thickBot="1">
      <c r="A127" s="220" t="s">
        <v>210</v>
      </c>
      <c r="B127" s="221"/>
      <c r="C127" s="221"/>
      <c r="D127" s="221"/>
      <c r="E127" s="222"/>
    </row>
    <row r="128" spans="1:5" ht="15" customHeight="1">
      <c r="A128" s="211" t="s">
        <v>70</v>
      </c>
      <c r="B128" s="162" t="s">
        <v>235</v>
      </c>
      <c r="C128" s="84" t="s">
        <v>18</v>
      </c>
      <c r="D128" s="163">
        <f>D130+D139</f>
        <v>172408.81139</v>
      </c>
      <c r="E128" s="75">
        <v>260.5</v>
      </c>
    </row>
    <row r="129" spans="1:5" ht="12.75">
      <c r="A129" s="212"/>
      <c r="B129" s="223" t="s">
        <v>86</v>
      </c>
      <c r="C129" s="224"/>
      <c r="D129" s="224"/>
      <c r="E129" s="225"/>
    </row>
    <row r="130" spans="1:5" ht="12.75">
      <c r="A130" s="212"/>
      <c r="B130" s="164" t="s">
        <v>214</v>
      </c>
      <c r="C130" s="80" t="s">
        <v>18</v>
      </c>
      <c r="D130" s="165">
        <f>D132+D133+D134+D135+D136+D138</f>
        <v>71075.85004</v>
      </c>
      <c r="E130" s="69">
        <v>228</v>
      </c>
    </row>
    <row r="131" spans="1:5" ht="12.75">
      <c r="A131" s="212"/>
      <c r="B131" s="67" t="s">
        <v>86</v>
      </c>
      <c r="C131" s="80"/>
      <c r="D131" s="55"/>
      <c r="E131" s="166"/>
    </row>
    <row r="132" spans="1:5" ht="12.75">
      <c r="A132" s="212"/>
      <c r="B132" s="67" t="s">
        <v>234</v>
      </c>
      <c r="C132" s="80" t="s">
        <v>18</v>
      </c>
      <c r="D132" s="55">
        <v>28142.63516</v>
      </c>
      <c r="E132" s="69">
        <v>193.2</v>
      </c>
    </row>
    <row r="133" spans="1:5" ht="12.75" customHeight="1">
      <c r="A133" s="212"/>
      <c r="B133" s="67" t="s">
        <v>212</v>
      </c>
      <c r="C133" s="80" t="s">
        <v>18</v>
      </c>
      <c r="D133" s="55">
        <v>1457.0125</v>
      </c>
      <c r="E133" s="69">
        <v>1290.5</v>
      </c>
    </row>
    <row r="134" spans="1:5" ht="12.75">
      <c r="A134" s="212"/>
      <c r="B134" s="67" t="s">
        <v>22</v>
      </c>
      <c r="C134" s="80" t="s">
        <v>18</v>
      </c>
      <c r="D134" s="55">
        <v>1708.48468</v>
      </c>
      <c r="E134" s="69">
        <v>284.8</v>
      </c>
    </row>
    <row r="135" spans="1:5" ht="12.75">
      <c r="A135" s="212"/>
      <c r="B135" s="67" t="s">
        <v>271</v>
      </c>
      <c r="C135" s="80" t="s">
        <v>272</v>
      </c>
      <c r="D135" s="55">
        <v>35950.64187</v>
      </c>
      <c r="E135" s="167">
        <v>258</v>
      </c>
    </row>
    <row r="136" spans="1:5" ht="12.75">
      <c r="A136" s="212"/>
      <c r="B136" s="67" t="s">
        <v>273</v>
      </c>
      <c r="C136" s="80" t="s">
        <v>272</v>
      </c>
      <c r="D136" s="55">
        <v>3755.9366</v>
      </c>
      <c r="E136" s="167">
        <v>187.6</v>
      </c>
    </row>
    <row r="137" spans="1:5" ht="11.25" customHeight="1">
      <c r="A137" s="212"/>
      <c r="B137" s="67" t="s">
        <v>215</v>
      </c>
      <c r="C137" s="80" t="s">
        <v>18</v>
      </c>
      <c r="D137" s="55" t="s">
        <v>262</v>
      </c>
      <c r="E137" s="69" t="s">
        <v>262</v>
      </c>
    </row>
    <row r="138" spans="1:5" ht="27" customHeight="1">
      <c r="A138" s="212"/>
      <c r="B138" s="67" t="s">
        <v>236</v>
      </c>
      <c r="C138" s="80" t="s">
        <v>18</v>
      </c>
      <c r="D138" s="68">
        <v>61.13923</v>
      </c>
      <c r="E138" s="69">
        <v>-203</v>
      </c>
    </row>
    <row r="139" spans="1:5" ht="15" customHeight="1">
      <c r="A139" s="212"/>
      <c r="B139" s="164" t="s">
        <v>216</v>
      </c>
      <c r="C139" s="80" t="s">
        <v>18</v>
      </c>
      <c r="D139" s="168">
        <f>D140+D141+D142+D144+D145</f>
        <v>101332.96135</v>
      </c>
      <c r="E139" s="69">
        <v>289.6</v>
      </c>
    </row>
    <row r="140" spans="1:5" ht="27" customHeight="1">
      <c r="A140" s="212"/>
      <c r="B140" s="67" t="s">
        <v>211</v>
      </c>
      <c r="C140" s="80" t="s">
        <v>18</v>
      </c>
      <c r="D140" s="68">
        <v>17043.64963</v>
      </c>
      <c r="E140" s="69">
        <v>175</v>
      </c>
    </row>
    <row r="141" spans="1:5" ht="27" customHeight="1">
      <c r="A141" s="212"/>
      <c r="B141" s="169" t="s">
        <v>90</v>
      </c>
      <c r="C141" s="80" t="s">
        <v>18</v>
      </c>
      <c r="D141" s="68">
        <v>315.5804</v>
      </c>
      <c r="E141" s="69">
        <v>354.2</v>
      </c>
    </row>
    <row r="142" spans="1:5" ht="27" customHeight="1">
      <c r="A142" s="212"/>
      <c r="B142" s="170" t="s">
        <v>71</v>
      </c>
      <c r="C142" s="80" t="s">
        <v>18</v>
      </c>
      <c r="D142" s="68">
        <v>6856.06245</v>
      </c>
      <c r="E142" s="69">
        <v>86</v>
      </c>
    </row>
    <row r="143" spans="1:5" ht="15.75" customHeight="1">
      <c r="A143" s="212"/>
      <c r="B143" s="171" t="s">
        <v>223</v>
      </c>
      <c r="C143" s="80" t="s">
        <v>18</v>
      </c>
      <c r="D143" s="68" t="s">
        <v>262</v>
      </c>
      <c r="E143" s="69" t="s">
        <v>262</v>
      </c>
    </row>
    <row r="144" spans="1:5" ht="12.75">
      <c r="A144" s="212"/>
      <c r="B144" s="172" t="s">
        <v>72</v>
      </c>
      <c r="C144" s="80" t="s">
        <v>18</v>
      </c>
      <c r="D144" s="68">
        <v>3031.0929</v>
      </c>
      <c r="E144" s="69">
        <v>2711.2</v>
      </c>
    </row>
    <row r="145" spans="1:5" ht="28.5" customHeight="1">
      <c r="A145" s="212"/>
      <c r="B145" s="172" t="s">
        <v>225</v>
      </c>
      <c r="C145" s="80" t="s">
        <v>18</v>
      </c>
      <c r="D145" s="68">
        <v>74086.57597</v>
      </c>
      <c r="E145" s="69">
        <v>433.9</v>
      </c>
    </row>
    <row r="146" spans="1:6" ht="11.25" customHeight="1">
      <c r="A146" s="213" t="s">
        <v>79</v>
      </c>
      <c r="B146" s="173" t="s">
        <v>96</v>
      </c>
      <c r="C146" s="148" t="s">
        <v>18</v>
      </c>
      <c r="D146" s="174">
        <f>D147+D148+D149+D150+D151+D153+D154+D156+D157+D158</f>
        <v>64104.91351</v>
      </c>
      <c r="E146" s="69">
        <v>222.4</v>
      </c>
      <c r="F146" s="46"/>
    </row>
    <row r="147" spans="1:6" ht="12" customHeight="1">
      <c r="A147" s="212"/>
      <c r="B147" s="147" t="s">
        <v>23</v>
      </c>
      <c r="C147" s="148" t="s">
        <v>18</v>
      </c>
      <c r="D147" s="68">
        <v>21734.83228</v>
      </c>
      <c r="E147" s="69">
        <v>138</v>
      </c>
      <c r="F147" s="45"/>
    </row>
    <row r="148" spans="1:6" ht="12" customHeight="1">
      <c r="A148" s="212"/>
      <c r="B148" s="175" t="s">
        <v>164</v>
      </c>
      <c r="C148" s="148" t="s">
        <v>18</v>
      </c>
      <c r="D148" s="68">
        <v>365.18255</v>
      </c>
      <c r="E148" s="69">
        <v>116.3</v>
      </c>
      <c r="F148" s="45"/>
    </row>
    <row r="149" spans="1:7" ht="25.5" customHeight="1">
      <c r="A149" s="212"/>
      <c r="B149" s="176" t="s">
        <v>165</v>
      </c>
      <c r="C149" s="148" t="s">
        <v>18</v>
      </c>
      <c r="D149" s="68">
        <v>57.21883</v>
      </c>
      <c r="E149" s="69">
        <v>84.9</v>
      </c>
      <c r="F149" s="45"/>
      <c r="G149" s="60"/>
    </row>
    <row r="150" spans="1:6" ht="12" customHeight="1">
      <c r="A150" s="212"/>
      <c r="B150" s="175" t="s">
        <v>166</v>
      </c>
      <c r="C150" s="148" t="s">
        <v>18</v>
      </c>
      <c r="D150" s="68">
        <v>3948.64797</v>
      </c>
      <c r="E150" s="69">
        <v>173.4</v>
      </c>
      <c r="F150" s="47"/>
    </row>
    <row r="151" spans="1:6" ht="12" customHeight="1">
      <c r="A151" s="212"/>
      <c r="B151" s="175" t="s">
        <v>167</v>
      </c>
      <c r="C151" s="148" t="s">
        <v>18</v>
      </c>
      <c r="D151" s="68">
        <v>32305.4734</v>
      </c>
      <c r="E151" s="69">
        <v>556.8</v>
      </c>
      <c r="F151" s="45"/>
    </row>
    <row r="152" spans="1:6" ht="12.75">
      <c r="A152" s="212"/>
      <c r="B152" s="175" t="s">
        <v>213</v>
      </c>
      <c r="C152" s="148" t="s">
        <v>18</v>
      </c>
      <c r="D152" s="68" t="s">
        <v>262</v>
      </c>
      <c r="E152" s="69" t="s">
        <v>262</v>
      </c>
      <c r="F152" s="45"/>
    </row>
    <row r="153" spans="1:6" ht="13.5" customHeight="1">
      <c r="A153" s="212"/>
      <c r="B153" s="175" t="s">
        <v>168</v>
      </c>
      <c r="C153" s="148" t="s">
        <v>18</v>
      </c>
      <c r="D153" s="68">
        <v>233.92249</v>
      </c>
      <c r="E153" s="69">
        <v>142.1</v>
      </c>
      <c r="F153" s="45"/>
    </row>
    <row r="154" spans="1:6" ht="12.75" customHeight="1">
      <c r="A154" s="212"/>
      <c r="B154" s="177" t="s">
        <v>253</v>
      </c>
      <c r="C154" s="148" t="s">
        <v>18</v>
      </c>
      <c r="D154" s="68">
        <v>4363.8557</v>
      </c>
      <c r="E154" s="69">
        <v>115.9</v>
      </c>
      <c r="F154" s="45"/>
    </row>
    <row r="155" spans="1:6" ht="12.75" customHeight="1">
      <c r="A155" s="212"/>
      <c r="B155" s="176" t="s">
        <v>254</v>
      </c>
      <c r="C155" s="148" t="s">
        <v>18</v>
      </c>
      <c r="D155" s="111" t="s">
        <v>262</v>
      </c>
      <c r="E155" s="69" t="s">
        <v>262</v>
      </c>
      <c r="F155" s="45"/>
    </row>
    <row r="156" spans="1:6" ht="12.75" customHeight="1">
      <c r="A156" s="212"/>
      <c r="B156" s="176" t="s">
        <v>169</v>
      </c>
      <c r="C156" s="148" t="s">
        <v>18</v>
      </c>
      <c r="D156" s="68">
        <v>467.46105</v>
      </c>
      <c r="E156" s="69">
        <v>163.1</v>
      </c>
      <c r="F156" s="45"/>
    </row>
    <row r="157" spans="1:6" ht="12.75" customHeight="1">
      <c r="A157" s="212"/>
      <c r="B157" s="176" t="s">
        <v>255</v>
      </c>
      <c r="C157" s="148" t="s">
        <v>18</v>
      </c>
      <c r="D157" s="68">
        <v>328.8422</v>
      </c>
      <c r="E157" s="69">
        <v>133.6</v>
      </c>
      <c r="F157" s="45"/>
    </row>
    <row r="158" spans="1:6" ht="13.5" customHeight="1">
      <c r="A158" s="212"/>
      <c r="B158" s="176" t="s">
        <v>259</v>
      </c>
      <c r="C158" s="148" t="s">
        <v>18</v>
      </c>
      <c r="D158" s="68">
        <v>299.47704</v>
      </c>
      <c r="E158" s="69">
        <v>204.6</v>
      </c>
      <c r="F158" s="45"/>
    </row>
    <row r="159" spans="1:6" ht="13.5" customHeight="1">
      <c r="A159" s="212"/>
      <c r="B159" s="176" t="s">
        <v>256</v>
      </c>
      <c r="C159" s="148" t="s">
        <v>18</v>
      </c>
      <c r="D159" s="68" t="s">
        <v>262</v>
      </c>
      <c r="E159" s="69" t="s">
        <v>262</v>
      </c>
      <c r="F159" s="45"/>
    </row>
    <row r="160" spans="1:5" ht="26.25" customHeight="1">
      <c r="A160" s="212"/>
      <c r="B160" s="178" t="s">
        <v>257</v>
      </c>
      <c r="C160" s="148" t="s">
        <v>18</v>
      </c>
      <c r="D160" s="68" t="s">
        <v>262</v>
      </c>
      <c r="E160" s="69" t="s">
        <v>262</v>
      </c>
    </row>
    <row r="161" spans="1:5" ht="27.75" customHeight="1">
      <c r="A161" s="130" t="s">
        <v>240</v>
      </c>
      <c r="B161" s="147" t="s">
        <v>98</v>
      </c>
      <c r="C161" s="148" t="s">
        <v>204</v>
      </c>
      <c r="D161" s="68">
        <f>D128/D10*1000</f>
        <v>16174.951814429121</v>
      </c>
      <c r="E161" s="69" t="s">
        <v>262</v>
      </c>
    </row>
    <row r="162" spans="1:5" ht="26.25" thickBot="1">
      <c r="A162" s="179" t="s">
        <v>241</v>
      </c>
      <c r="B162" s="180" t="s">
        <v>97</v>
      </c>
      <c r="C162" s="181" t="s">
        <v>204</v>
      </c>
      <c r="D162" s="71">
        <f>D146/D10*1000</f>
        <v>6014.158317853457</v>
      </c>
      <c r="E162" s="72" t="s">
        <v>262</v>
      </c>
    </row>
    <row r="163" spans="1:5" ht="19.5" customHeight="1" thickBot="1">
      <c r="A163" s="91"/>
      <c r="B163" s="209" t="s">
        <v>237</v>
      </c>
      <c r="C163" s="209"/>
      <c r="D163" s="209"/>
      <c r="E163" s="210"/>
    </row>
    <row r="164" spans="1:5" ht="53.25" customHeight="1" thickBot="1">
      <c r="A164" s="90" t="s">
        <v>73</v>
      </c>
      <c r="B164" s="92" t="s">
        <v>201</v>
      </c>
      <c r="C164" s="93" t="s">
        <v>34</v>
      </c>
      <c r="D164" s="94">
        <f>'Приложение 4'!G23/1000000</f>
        <v>11.07688696</v>
      </c>
      <c r="E164" s="95">
        <v>652.9</v>
      </c>
    </row>
    <row r="165" spans="1:5" ht="21" customHeight="1" thickBot="1">
      <c r="A165" s="214" t="s">
        <v>209</v>
      </c>
      <c r="B165" s="209"/>
      <c r="C165" s="209"/>
      <c r="D165" s="209"/>
      <c r="E165" s="210"/>
    </row>
    <row r="166" spans="1:5" ht="25.5">
      <c r="A166" s="182" t="s">
        <v>74</v>
      </c>
      <c r="B166" s="183" t="s">
        <v>229</v>
      </c>
      <c r="C166" s="184" t="s">
        <v>36</v>
      </c>
      <c r="D166" s="185" t="s">
        <v>286</v>
      </c>
      <c r="E166" s="186" t="s">
        <v>307</v>
      </c>
    </row>
    <row r="167" spans="1:5" ht="15.75" customHeight="1">
      <c r="A167" s="187"/>
      <c r="B167" s="188" t="s">
        <v>230</v>
      </c>
      <c r="C167" s="155" t="s">
        <v>36</v>
      </c>
      <c r="D167" s="149" t="s">
        <v>308</v>
      </c>
      <c r="E167" s="189">
        <v>86.8</v>
      </c>
    </row>
    <row r="168" spans="1:5" ht="15" customHeight="1">
      <c r="A168" s="190" t="s">
        <v>242</v>
      </c>
      <c r="B168" s="191" t="s">
        <v>37</v>
      </c>
      <c r="C168" s="192" t="s">
        <v>38</v>
      </c>
      <c r="D168" s="193" t="s">
        <v>287</v>
      </c>
      <c r="E168" s="194">
        <v>102.32</v>
      </c>
    </row>
    <row r="169" spans="1:5" ht="16.5" customHeight="1">
      <c r="A169" s="190" t="s">
        <v>243</v>
      </c>
      <c r="B169" s="154" t="s">
        <v>39</v>
      </c>
      <c r="C169" s="155" t="s">
        <v>33</v>
      </c>
      <c r="D169" s="195">
        <v>5.46</v>
      </c>
      <c r="E169" s="189">
        <v>103.02</v>
      </c>
    </row>
    <row r="170" spans="1:5" ht="25.5">
      <c r="A170" s="196" t="s">
        <v>244</v>
      </c>
      <c r="B170" s="197" t="s">
        <v>99</v>
      </c>
      <c r="C170" s="155" t="s">
        <v>33</v>
      </c>
      <c r="D170" s="198">
        <v>0</v>
      </c>
      <c r="E170" s="189">
        <v>0</v>
      </c>
    </row>
    <row r="171" spans="1:5" ht="26.25" customHeight="1">
      <c r="A171" s="196" t="s">
        <v>245</v>
      </c>
      <c r="B171" s="147" t="s">
        <v>100</v>
      </c>
      <c r="C171" s="155" t="s">
        <v>33</v>
      </c>
      <c r="D171" s="198">
        <v>93.75</v>
      </c>
      <c r="E171" s="189">
        <v>95.5</v>
      </c>
    </row>
    <row r="172" spans="1:5" ht="39.75" customHeight="1">
      <c r="A172" s="213" t="s">
        <v>246</v>
      </c>
      <c r="B172" s="147" t="s">
        <v>231</v>
      </c>
      <c r="C172" s="155" t="s">
        <v>33</v>
      </c>
      <c r="D172" s="149" t="s">
        <v>262</v>
      </c>
      <c r="E172" s="150" t="s">
        <v>262</v>
      </c>
    </row>
    <row r="173" spans="1:5" ht="16.5" customHeight="1">
      <c r="A173" s="215"/>
      <c r="B173" s="206" t="s">
        <v>86</v>
      </c>
      <c r="C173" s="207"/>
      <c r="D173" s="207"/>
      <c r="E173" s="208"/>
    </row>
    <row r="174" spans="1:5" ht="13.5" customHeight="1">
      <c r="A174" s="215"/>
      <c r="B174" s="147" t="s">
        <v>42</v>
      </c>
      <c r="C174" s="155" t="s">
        <v>33</v>
      </c>
      <c r="D174" s="149" t="s">
        <v>262</v>
      </c>
      <c r="E174" s="150" t="s">
        <v>262</v>
      </c>
    </row>
    <row r="175" spans="1:5" ht="12.75" customHeight="1">
      <c r="A175" s="215"/>
      <c r="B175" s="147" t="s">
        <v>43</v>
      </c>
      <c r="C175" s="155" t="s">
        <v>33</v>
      </c>
      <c r="D175" s="149" t="s">
        <v>262</v>
      </c>
      <c r="E175" s="150" t="s">
        <v>262</v>
      </c>
    </row>
    <row r="176" spans="1:5" ht="12" customHeight="1">
      <c r="A176" s="215"/>
      <c r="B176" s="147" t="s">
        <v>44</v>
      </c>
      <c r="C176" s="155" t="s">
        <v>33</v>
      </c>
      <c r="D176" s="149" t="s">
        <v>262</v>
      </c>
      <c r="E176" s="150" t="s">
        <v>262</v>
      </c>
    </row>
    <row r="177" spans="1:5" ht="11.25" customHeight="1">
      <c r="A177" s="215"/>
      <c r="B177" s="147" t="s">
        <v>45</v>
      </c>
      <c r="C177" s="155" t="s">
        <v>46</v>
      </c>
      <c r="D177" s="149" t="s">
        <v>262</v>
      </c>
      <c r="E177" s="150" t="s">
        <v>262</v>
      </c>
    </row>
    <row r="178" spans="1:5" ht="13.5" customHeight="1">
      <c r="A178" s="190" t="s">
        <v>247</v>
      </c>
      <c r="B178" s="147" t="s">
        <v>101</v>
      </c>
      <c r="C178" s="155" t="s">
        <v>3</v>
      </c>
      <c r="D178" s="68">
        <v>34</v>
      </c>
      <c r="E178" s="69">
        <v>83</v>
      </c>
    </row>
    <row r="179" spans="1:5" ht="27.75" customHeight="1">
      <c r="A179" s="190" t="s">
        <v>248</v>
      </c>
      <c r="B179" s="147" t="s">
        <v>102</v>
      </c>
      <c r="C179" s="155" t="s">
        <v>3</v>
      </c>
      <c r="D179" s="68">
        <v>1819</v>
      </c>
      <c r="E179" s="69">
        <v>99</v>
      </c>
    </row>
    <row r="180" spans="1:5" ht="27.75" customHeight="1">
      <c r="A180" s="190" t="s">
        <v>249</v>
      </c>
      <c r="B180" s="147" t="s">
        <v>103</v>
      </c>
      <c r="C180" s="155" t="s">
        <v>34</v>
      </c>
      <c r="D180" s="136">
        <v>0.29</v>
      </c>
      <c r="E180" s="69">
        <v>145</v>
      </c>
    </row>
    <row r="181" spans="1:5" ht="29.25" customHeight="1" thickBot="1">
      <c r="A181" s="179" t="s">
        <v>250</v>
      </c>
      <c r="B181" s="180" t="s">
        <v>104</v>
      </c>
      <c r="C181" s="199" t="s">
        <v>34</v>
      </c>
      <c r="D181" s="200">
        <v>9.36</v>
      </c>
      <c r="E181" s="72">
        <v>80</v>
      </c>
    </row>
    <row r="182" spans="1:5" ht="17.25" customHeight="1">
      <c r="A182" s="112"/>
      <c r="B182" s="113"/>
      <c r="C182" s="114"/>
      <c r="D182" s="111"/>
      <c r="E182" s="111"/>
    </row>
    <row r="183" spans="1:5" ht="26.25" customHeight="1">
      <c r="A183" s="216"/>
      <c r="B183" s="216"/>
      <c r="C183" s="216"/>
      <c r="D183" s="216"/>
      <c r="E183" s="216"/>
    </row>
    <row r="184" spans="1:5" ht="24" customHeight="1">
      <c r="A184" s="205"/>
      <c r="B184" s="205"/>
      <c r="C184" s="205"/>
      <c r="D184" s="205"/>
      <c r="E184" s="205"/>
    </row>
    <row r="185" ht="12.75">
      <c r="A185" s="43"/>
    </row>
    <row r="186" ht="12.75">
      <c r="A186" s="43"/>
    </row>
    <row r="192" ht="10.5" customHeight="1"/>
    <row r="193" ht="11.25" customHeight="1"/>
    <row r="194" ht="11.25" customHeight="1"/>
    <row r="195" ht="11.25" customHeight="1"/>
    <row r="196" ht="11.25" customHeight="1"/>
    <row r="199" ht="25.5" customHeight="1"/>
    <row r="200" ht="12.75" customHeight="1"/>
    <row r="291" ht="37.5" customHeight="1"/>
    <row r="302" ht="12.75" customHeight="1"/>
    <row r="303" ht="65.2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4" ht="13.5" customHeight="1"/>
    <row r="316" ht="12" customHeight="1"/>
    <row r="320" ht="13.5" customHeight="1"/>
    <row r="321" ht="64.5" customHeight="1"/>
    <row r="327" ht="13.5" customHeight="1"/>
    <row r="330" ht="14.25" customHeight="1"/>
    <row r="358" ht="12.75" customHeight="1"/>
    <row r="387" ht="13.5" customHeight="1"/>
    <row r="396" ht="39.75" customHeight="1"/>
    <row r="403" ht="13.5" customHeight="1"/>
    <row r="408" ht="14.25" customHeight="1"/>
    <row r="409" ht="24" customHeight="1"/>
  </sheetData>
  <sheetProtection/>
  <mergeCells count="47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A70:A71"/>
    <mergeCell ref="B70:B71"/>
    <mergeCell ref="B108:E108"/>
    <mergeCell ref="A107:A113"/>
    <mergeCell ref="A117:E117"/>
    <mergeCell ref="A118:A122"/>
    <mergeCell ref="B119:E119"/>
    <mergeCell ref="B123:E123"/>
    <mergeCell ref="A123:A126"/>
    <mergeCell ref="A127:E127"/>
    <mergeCell ref="B129:E129"/>
    <mergeCell ref="A184:E184"/>
    <mergeCell ref="B173:E173"/>
    <mergeCell ref="B163:E163"/>
    <mergeCell ref="A128:A145"/>
    <mergeCell ref="A146:A160"/>
    <mergeCell ref="A165:E165"/>
    <mergeCell ref="A172:A177"/>
    <mergeCell ref="A183:E18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D25"/>
  <sheetViews>
    <sheetView zoomScalePageLayoutView="0" workbookViewId="0" topLeftCell="A3">
      <selection activeCell="H10" sqref="H10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8"/>
      <c r="B1" s="14"/>
      <c r="C1" s="268" t="s">
        <v>105</v>
      </c>
      <c r="D1" s="268"/>
    </row>
    <row r="2" spans="1:4" ht="15.75">
      <c r="A2" s="8"/>
      <c r="B2" s="14"/>
      <c r="C2" s="5"/>
      <c r="D2" s="5"/>
    </row>
    <row r="3" spans="1:4" ht="15" customHeight="1">
      <c r="A3" s="269" t="s">
        <v>106</v>
      </c>
      <c r="B3" s="269"/>
      <c r="C3" s="270"/>
      <c r="D3" s="270"/>
    </row>
    <row r="4" spans="1:4" ht="15">
      <c r="A4" s="270"/>
      <c r="B4" s="270"/>
      <c r="C4" s="270"/>
      <c r="D4" s="270"/>
    </row>
    <row r="5" spans="1:4" ht="21" customHeight="1">
      <c r="A5" s="271" t="s">
        <v>284</v>
      </c>
      <c r="B5" s="271"/>
      <c r="C5" s="271"/>
      <c r="D5" s="271"/>
    </row>
    <row r="6" spans="1:4" ht="32.25" customHeight="1">
      <c r="A6" s="273" t="s">
        <v>264</v>
      </c>
      <c r="B6" s="273"/>
      <c r="C6" s="273"/>
      <c r="D6" s="273"/>
    </row>
    <row r="7" spans="1:4" ht="21" customHeight="1">
      <c r="A7" s="271"/>
      <c r="B7" s="271"/>
      <c r="C7" s="271"/>
      <c r="D7" s="271"/>
    </row>
    <row r="8" spans="1:4" ht="15.75">
      <c r="A8" s="272" t="s">
        <v>311</v>
      </c>
      <c r="B8" s="272"/>
      <c r="C8" s="272"/>
      <c r="D8" s="272"/>
    </row>
    <row r="9" spans="1:4" ht="12.75" customHeight="1">
      <c r="A9" s="9"/>
      <c r="B9" s="15"/>
      <c r="C9" s="6"/>
      <c r="D9" s="6"/>
    </row>
    <row r="10" spans="1:4" ht="60.75" customHeight="1">
      <c r="A10" s="10"/>
      <c r="B10" s="16" t="s">
        <v>83</v>
      </c>
      <c r="C10" s="38" t="s">
        <v>107</v>
      </c>
      <c r="D10" s="7" t="s">
        <v>194</v>
      </c>
    </row>
    <row r="11" spans="1:4" ht="25.5">
      <c r="A11" s="122" t="s">
        <v>153</v>
      </c>
      <c r="B11" s="123" t="s">
        <v>34</v>
      </c>
      <c r="C11" s="131">
        <v>153</v>
      </c>
      <c r="D11" s="131">
        <v>124</v>
      </c>
    </row>
    <row r="12" spans="1:4" ht="15">
      <c r="A12" s="124" t="s">
        <v>109</v>
      </c>
      <c r="B12" s="125" t="s">
        <v>3</v>
      </c>
      <c r="C12" s="131">
        <v>83</v>
      </c>
      <c r="D12" s="131">
        <v>101</v>
      </c>
    </row>
    <row r="13" spans="1:4" ht="15">
      <c r="A13" s="124" t="s">
        <v>110</v>
      </c>
      <c r="B13" s="125" t="s">
        <v>47</v>
      </c>
      <c r="C13" s="131">
        <v>2</v>
      </c>
      <c r="D13" s="131">
        <v>100</v>
      </c>
    </row>
    <row r="14" spans="1:4" ht="15">
      <c r="A14" s="122" t="s">
        <v>111</v>
      </c>
      <c r="B14" s="123" t="s">
        <v>17</v>
      </c>
      <c r="C14" s="131">
        <v>35721</v>
      </c>
      <c r="D14" s="131">
        <v>119</v>
      </c>
    </row>
    <row r="15" spans="1:4" ht="38.25">
      <c r="A15" s="122" t="s">
        <v>108</v>
      </c>
      <c r="B15" s="123"/>
      <c r="C15" s="131"/>
      <c r="D15" s="131"/>
    </row>
    <row r="16" spans="1:4" ht="15">
      <c r="A16" s="126" t="s">
        <v>268</v>
      </c>
      <c r="B16" s="123" t="s">
        <v>269</v>
      </c>
      <c r="C16" s="131">
        <v>14.3</v>
      </c>
      <c r="D16" s="131">
        <v>112</v>
      </c>
    </row>
    <row r="17" spans="1:4" ht="15">
      <c r="A17" s="124" t="s">
        <v>176</v>
      </c>
      <c r="B17" s="125"/>
      <c r="C17" s="131"/>
      <c r="D17" s="131"/>
    </row>
    <row r="18" spans="1:4" ht="15">
      <c r="A18" s="124" t="s">
        <v>274</v>
      </c>
      <c r="B18" s="125" t="s">
        <v>18</v>
      </c>
      <c r="C18" s="131" t="s">
        <v>304</v>
      </c>
      <c r="D18" s="131">
        <v>115</v>
      </c>
    </row>
    <row r="19" spans="1:4" ht="15">
      <c r="A19" s="124" t="s">
        <v>275</v>
      </c>
      <c r="B19" s="125" t="s">
        <v>18</v>
      </c>
      <c r="C19" s="131" t="s">
        <v>305</v>
      </c>
      <c r="D19" s="131">
        <v>87</v>
      </c>
    </row>
    <row r="20" spans="1:4" ht="15">
      <c r="A20" s="124" t="s">
        <v>232</v>
      </c>
      <c r="B20" s="125"/>
      <c r="C20" s="131"/>
      <c r="D20" s="131"/>
    </row>
    <row r="21" spans="1:4" ht="15">
      <c r="A21" s="124" t="s">
        <v>233</v>
      </c>
      <c r="B21" s="125"/>
      <c r="C21" s="131">
        <v>2342</v>
      </c>
      <c r="D21" s="131">
        <v>84</v>
      </c>
    </row>
    <row r="22" spans="1:4" ht="15">
      <c r="A22" s="124" t="s">
        <v>159</v>
      </c>
      <c r="B22" s="125" t="s">
        <v>18</v>
      </c>
      <c r="C22" s="131">
        <v>21</v>
      </c>
      <c r="D22" s="131">
        <v>175</v>
      </c>
    </row>
    <row r="23" spans="1:4" ht="15">
      <c r="A23" s="124" t="s">
        <v>162</v>
      </c>
      <c r="B23" s="125" t="s">
        <v>18</v>
      </c>
      <c r="C23" s="131">
        <v>205</v>
      </c>
      <c r="D23" s="131">
        <v>18</v>
      </c>
    </row>
    <row r="24" spans="1:4" ht="15">
      <c r="A24" s="127"/>
      <c r="B24" s="128"/>
      <c r="C24" s="129"/>
      <c r="D24" s="129"/>
    </row>
    <row r="25" spans="1:4" ht="15">
      <c r="A25" s="127"/>
      <c r="B25" s="128"/>
      <c r="C25" s="129"/>
      <c r="D25" s="129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24"/>
  <sheetViews>
    <sheetView workbookViewId="0" topLeftCell="A7">
      <selection activeCell="A22" sqref="A22"/>
    </sheetView>
  </sheetViews>
  <sheetFormatPr defaultColWidth="9.00390625" defaultRowHeight="12.75"/>
  <cols>
    <col min="1" max="1" width="49.875" style="13" customWidth="1"/>
    <col min="2" max="2" width="10.75390625" style="19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8"/>
      <c r="B1" s="14"/>
      <c r="C1" s="268" t="s">
        <v>105</v>
      </c>
      <c r="D1" s="268"/>
    </row>
    <row r="2" spans="1:4" ht="15.75">
      <c r="A2" s="8"/>
      <c r="B2" s="14"/>
      <c r="C2" s="5"/>
      <c r="D2" s="5"/>
    </row>
    <row r="3" spans="1:4" ht="15" customHeight="1">
      <c r="A3" s="269" t="s">
        <v>106</v>
      </c>
      <c r="B3" s="269"/>
      <c r="C3" s="270"/>
      <c r="D3" s="270"/>
    </row>
    <row r="4" spans="1:4" ht="15">
      <c r="A4" s="270"/>
      <c r="B4" s="270"/>
      <c r="C4" s="270"/>
      <c r="D4" s="270"/>
    </row>
    <row r="5" spans="1:4" ht="21" customHeight="1">
      <c r="A5" s="271" t="s">
        <v>283</v>
      </c>
      <c r="B5" s="271"/>
      <c r="C5" s="271"/>
      <c r="D5" s="271"/>
    </row>
    <row r="6" spans="1:4" ht="32.25" customHeight="1">
      <c r="A6" s="273" t="s">
        <v>264</v>
      </c>
      <c r="B6" s="273"/>
      <c r="C6" s="273"/>
      <c r="D6" s="273"/>
    </row>
    <row r="7" spans="1:4" ht="21" customHeight="1">
      <c r="A7" s="271"/>
      <c r="B7" s="271"/>
      <c r="C7" s="271"/>
      <c r="D7" s="271"/>
    </row>
    <row r="8" spans="1:4" ht="15.75">
      <c r="A8" s="272" t="s">
        <v>311</v>
      </c>
      <c r="B8" s="272"/>
      <c r="C8" s="272"/>
      <c r="D8" s="272"/>
    </row>
    <row r="9" spans="1:4" ht="12.75" customHeight="1">
      <c r="A9" s="9"/>
      <c r="B9" s="15"/>
      <c r="C9" s="6"/>
      <c r="D9" s="6"/>
    </row>
    <row r="10" spans="1:4" ht="60.75" customHeight="1">
      <c r="A10" s="10"/>
      <c r="B10" s="16" t="s">
        <v>83</v>
      </c>
      <c r="C10" s="38" t="s">
        <v>107</v>
      </c>
      <c r="D10" s="7" t="s">
        <v>194</v>
      </c>
    </row>
    <row r="11" spans="1:4" ht="25.5">
      <c r="A11" s="11" t="s">
        <v>153</v>
      </c>
      <c r="B11" s="17" t="s">
        <v>34</v>
      </c>
      <c r="C11" s="50">
        <v>10079</v>
      </c>
      <c r="D11" s="50">
        <v>90.9</v>
      </c>
    </row>
    <row r="12" spans="1:4" ht="15">
      <c r="A12" s="12" t="s">
        <v>109</v>
      </c>
      <c r="B12" s="18" t="s">
        <v>3</v>
      </c>
      <c r="C12" s="50">
        <v>1895</v>
      </c>
      <c r="D12" s="50">
        <v>104.3</v>
      </c>
    </row>
    <row r="13" spans="1:4" ht="15">
      <c r="A13" s="12" t="s">
        <v>110</v>
      </c>
      <c r="B13" s="18" t="s">
        <v>47</v>
      </c>
      <c r="C13" s="50">
        <v>1</v>
      </c>
      <c r="D13" s="50">
        <v>100</v>
      </c>
    </row>
    <row r="14" spans="1:4" ht="15">
      <c r="A14" s="11" t="s">
        <v>111</v>
      </c>
      <c r="B14" s="17" t="s">
        <v>17</v>
      </c>
      <c r="C14" s="50">
        <v>30498</v>
      </c>
      <c r="D14" s="50">
        <v>97.2</v>
      </c>
    </row>
    <row r="15" spans="1:4" ht="38.25">
      <c r="A15" s="11" t="s">
        <v>108</v>
      </c>
      <c r="B15" s="17"/>
      <c r="C15" s="50"/>
      <c r="D15" s="50"/>
    </row>
    <row r="16" spans="1:4" ht="15">
      <c r="A16" s="44" t="s">
        <v>265</v>
      </c>
      <c r="B16" s="18" t="s">
        <v>266</v>
      </c>
      <c r="C16" s="50">
        <v>30854</v>
      </c>
      <c r="D16" s="50">
        <v>93.9</v>
      </c>
    </row>
    <row r="17" spans="1:4" ht="15">
      <c r="A17" s="44" t="s">
        <v>267</v>
      </c>
      <c r="B17" s="18" t="s">
        <v>266</v>
      </c>
      <c r="C17" s="50">
        <v>6799</v>
      </c>
      <c r="D17" s="50">
        <v>85.9</v>
      </c>
    </row>
    <row r="18" spans="1:4" ht="15">
      <c r="A18" s="12" t="s">
        <v>176</v>
      </c>
      <c r="B18" s="18" t="s">
        <v>18</v>
      </c>
      <c r="C18" s="50"/>
      <c r="D18" s="50"/>
    </row>
    <row r="19" spans="1:4" ht="15">
      <c r="A19" s="12" t="s">
        <v>274</v>
      </c>
      <c r="B19" s="18" t="s">
        <v>18</v>
      </c>
      <c r="C19" s="50">
        <v>6693976</v>
      </c>
      <c r="D19" s="50">
        <v>244.6</v>
      </c>
    </row>
    <row r="20" spans="1:4" ht="15">
      <c r="A20" s="12" t="s">
        <v>275</v>
      </c>
      <c r="B20" s="18" t="s">
        <v>18</v>
      </c>
      <c r="C20" s="50">
        <v>22921992</v>
      </c>
      <c r="D20" s="50">
        <v>109.5</v>
      </c>
    </row>
    <row r="21" spans="1:4" ht="15">
      <c r="A21" s="12" t="s">
        <v>232</v>
      </c>
      <c r="B21" s="18"/>
      <c r="C21" s="50"/>
      <c r="D21" s="50"/>
    </row>
    <row r="22" spans="1:4" ht="15">
      <c r="A22" s="12" t="s">
        <v>233</v>
      </c>
      <c r="B22" s="18" t="s">
        <v>18</v>
      </c>
      <c r="C22" s="50">
        <v>52689</v>
      </c>
      <c r="D22" s="50">
        <v>118.6</v>
      </c>
    </row>
    <row r="23" spans="1:4" ht="15">
      <c r="A23" s="12" t="s">
        <v>159</v>
      </c>
      <c r="B23" s="18" t="s">
        <v>18</v>
      </c>
      <c r="C23" s="50">
        <v>1175818</v>
      </c>
      <c r="D23" s="50">
        <v>114.6</v>
      </c>
    </row>
    <row r="24" spans="1:4" ht="15">
      <c r="A24" s="12" t="s">
        <v>162</v>
      </c>
      <c r="B24" s="18" t="s">
        <v>18</v>
      </c>
      <c r="C24" s="50">
        <v>69221</v>
      </c>
      <c r="D24" s="50">
        <v>82.4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="75" zoomScaleNormal="75" zoomScalePageLayoutView="0" workbookViewId="0" topLeftCell="A1">
      <selection activeCell="E58" sqref="E58"/>
    </sheetView>
  </sheetViews>
  <sheetFormatPr defaultColWidth="9.00390625" defaultRowHeight="12.75"/>
  <cols>
    <col min="1" max="1" width="38.25390625" style="29" customWidth="1"/>
    <col min="2" max="2" width="8.875" style="20" hidden="1" customWidth="1"/>
    <col min="3" max="3" width="18.875" style="33" customWidth="1"/>
    <col min="4" max="5" width="14.75390625" style="21" customWidth="1"/>
    <col min="6" max="6" width="28.75390625" style="21" hidden="1" customWidth="1"/>
    <col min="7" max="16384" width="9.125" style="21" customWidth="1"/>
  </cols>
  <sheetData>
    <row r="1" spans="4:5" ht="15.75">
      <c r="D1" s="268" t="s">
        <v>112</v>
      </c>
      <c r="E1" s="274"/>
    </row>
    <row r="3" spans="1:5" ht="28.5" customHeight="1">
      <c r="A3" s="275" t="s">
        <v>113</v>
      </c>
      <c r="B3" s="275"/>
      <c r="C3" s="275"/>
      <c r="D3" s="275"/>
      <c r="E3" s="275"/>
    </row>
    <row r="4" spans="2:5" ht="15.75" hidden="1">
      <c r="B4" s="22" t="s">
        <v>114</v>
      </c>
      <c r="C4" s="22"/>
      <c r="D4" s="276" t="s">
        <v>115</v>
      </c>
      <c r="E4" s="277"/>
    </row>
    <row r="5" spans="1:5" ht="78" customHeight="1">
      <c r="A5" s="10"/>
      <c r="B5" s="16" t="s">
        <v>116</v>
      </c>
      <c r="C5" s="23" t="s">
        <v>83</v>
      </c>
      <c r="D5" s="23" t="s">
        <v>117</v>
      </c>
      <c r="E5" s="23" t="s">
        <v>175</v>
      </c>
    </row>
    <row r="6" spans="1:5" ht="46.5" customHeight="1">
      <c r="A6" s="30" t="s">
        <v>251</v>
      </c>
      <c r="B6" s="22"/>
      <c r="C6" s="25" t="s">
        <v>118</v>
      </c>
      <c r="D6" s="25" t="s">
        <v>262</v>
      </c>
      <c r="E6" s="25" t="s">
        <v>262</v>
      </c>
    </row>
    <row r="7" spans="1:5" ht="23.25" customHeight="1" hidden="1">
      <c r="A7" s="31"/>
      <c r="B7" s="26"/>
      <c r="C7" s="22"/>
      <c r="D7" s="22"/>
      <c r="E7" s="22"/>
    </row>
    <row r="8" spans="1:5" ht="24" customHeight="1" hidden="1">
      <c r="A8" s="31"/>
      <c r="B8" s="26"/>
      <c r="C8" s="22"/>
      <c r="D8" s="22"/>
      <c r="E8" s="22"/>
    </row>
    <row r="9" spans="1:5" ht="24" customHeight="1" hidden="1">
      <c r="A9" s="31"/>
      <c r="B9" s="26"/>
      <c r="C9" s="22"/>
      <c r="D9" s="22"/>
      <c r="E9" s="22"/>
    </row>
    <row r="10" spans="1:5" ht="24" customHeight="1" hidden="1">
      <c r="A10" s="31"/>
      <c r="B10" s="26"/>
      <c r="C10" s="22"/>
      <c r="D10" s="22"/>
      <c r="E10" s="22"/>
    </row>
    <row r="11" spans="1:5" ht="31.5" customHeight="1" hidden="1">
      <c r="A11" s="32" t="s">
        <v>119</v>
      </c>
      <c r="B11" s="22"/>
      <c r="C11" s="25" t="s">
        <v>120</v>
      </c>
      <c r="D11" s="99" t="s">
        <v>121</v>
      </c>
      <c r="E11" s="27"/>
    </row>
    <row r="12" spans="1:5" ht="26.25" customHeight="1" hidden="1">
      <c r="A12" s="32"/>
      <c r="B12" s="26" t="s">
        <v>122</v>
      </c>
      <c r="C12" s="22"/>
      <c r="D12" s="22" t="s">
        <v>262</v>
      </c>
      <c r="E12" s="22" t="s">
        <v>262</v>
      </c>
    </row>
    <row r="13" spans="1:5" ht="22.5" customHeight="1" hidden="1">
      <c r="A13" s="31"/>
      <c r="B13" s="22"/>
      <c r="C13" s="25"/>
      <c r="D13" s="22" t="s">
        <v>262</v>
      </c>
      <c r="E13" s="22" t="s">
        <v>262</v>
      </c>
    </row>
    <row r="14" spans="1:5" ht="24.75" customHeight="1" hidden="1">
      <c r="A14" s="32"/>
      <c r="B14" s="22"/>
      <c r="C14" s="25"/>
      <c r="D14" s="28" t="s">
        <v>262</v>
      </c>
      <c r="E14" s="28" t="s">
        <v>262</v>
      </c>
    </row>
    <row r="15" spans="1:5" ht="32.25" customHeight="1" hidden="1">
      <c r="A15" s="32" t="s">
        <v>123</v>
      </c>
      <c r="B15" s="22"/>
      <c r="C15" s="25" t="s">
        <v>120</v>
      </c>
      <c r="D15" s="99" t="s">
        <v>124</v>
      </c>
      <c r="E15" s="27"/>
    </row>
    <row r="16" spans="1:5" ht="32.25" customHeight="1" hidden="1">
      <c r="A16" s="32" t="s">
        <v>125</v>
      </c>
      <c r="B16" s="22"/>
      <c r="C16" s="25" t="s">
        <v>126</v>
      </c>
      <c r="D16" s="99" t="s">
        <v>127</v>
      </c>
      <c r="E16" s="27"/>
    </row>
    <row r="17" spans="1:5" ht="27" customHeight="1" hidden="1">
      <c r="A17" s="32" t="s">
        <v>128</v>
      </c>
      <c r="B17" s="22"/>
      <c r="C17" s="25" t="s">
        <v>129</v>
      </c>
      <c r="D17" s="25">
        <v>10</v>
      </c>
      <c r="E17" s="25">
        <v>0</v>
      </c>
    </row>
    <row r="18" spans="1:5" ht="25.5" customHeight="1" hidden="1">
      <c r="A18" s="32"/>
      <c r="B18" s="22"/>
      <c r="C18" s="25"/>
      <c r="D18" s="25"/>
      <c r="E18" s="25"/>
    </row>
    <row r="19" spans="1:5" ht="27" customHeight="1" hidden="1">
      <c r="A19" s="32"/>
      <c r="B19" s="22"/>
      <c r="C19" s="25"/>
      <c r="D19" s="25"/>
      <c r="E19" s="25"/>
    </row>
    <row r="20" spans="1:5" s="20" customFormat="1" ht="30" customHeight="1" hidden="1">
      <c r="A20" s="32" t="s">
        <v>130</v>
      </c>
      <c r="B20" s="24" t="s">
        <v>131</v>
      </c>
      <c r="C20" s="22"/>
      <c r="D20" s="22"/>
      <c r="E20" s="22"/>
    </row>
    <row r="21" spans="1:5" ht="33.75" customHeight="1">
      <c r="A21" s="30" t="s">
        <v>190</v>
      </c>
      <c r="B21" s="26"/>
      <c r="D21" s="22" t="s">
        <v>262</v>
      </c>
      <c r="E21" s="22" t="s">
        <v>262</v>
      </c>
    </row>
    <row r="22" spans="1:5" ht="30" customHeight="1" hidden="1">
      <c r="A22" s="32" t="s">
        <v>132</v>
      </c>
      <c r="B22" s="26" t="s">
        <v>122</v>
      </c>
      <c r="C22" s="22" t="s">
        <v>133</v>
      </c>
      <c r="D22" s="22">
        <v>3</v>
      </c>
      <c r="E22" s="22"/>
    </row>
    <row r="23" spans="1:5" ht="30" customHeight="1">
      <c r="A23" s="32" t="s">
        <v>134</v>
      </c>
      <c r="B23" s="26"/>
      <c r="C23" s="22" t="s">
        <v>193</v>
      </c>
      <c r="D23" s="22" t="s">
        <v>262</v>
      </c>
      <c r="E23" s="22" t="s">
        <v>262</v>
      </c>
    </row>
    <row r="24" spans="1:5" ht="30" customHeight="1">
      <c r="A24" s="32" t="s">
        <v>135</v>
      </c>
      <c r="B24" s="26"/>
      <c r="C24" s="22" t="s">
        <v>136</v>
      </c>
      <c r="D24" s="22" t="s">
        <v>262</v>
      </c>
      <c r="E24" s="22" t="s">
        <v>262</v>
      </c>
    </row>
    <row r="25" spans="1:5" ht="30" customHeight="1">
      <c r="A25" s="31" t="s">
        <v>137</v>
      </c>
      <c r="B25" s="26"/>
      <c r="C25" s="22" t="s">
        <v>138</v>
      </c>
      <c r="D25" s="22" t="s">
        <v>262</v>
      </c>
      <c r="E25" s="22" t="s">
        <v>262</v>
      </c>
    </row>
    <row r="26" spans="1:5" ht="30.75" customHeight="1">
      <c r="A26" s="31" t="s">
        <v>139</v>
      </c>
      <c r="B26" s="26"/>
      <c r="C26" s="22" t="s">
        <v>172</v>
      </c>
      <c r="D26" s="22" t="s">
        <v>262</v>
      </c>
      <c r="E26" s="22" t="s">
        <v>262</v>
      </c>
    </row>
    <row r="27" spans="1:5" ht="30.75" customHeight="1">
      <c r="A27" s="32" t="s">
        <v>173</v>
      </c>
      <c r="B27" s="24"/>
      <c r="C27" s="25" t="s">
        <v>174</v>
      </c>
      <c r="D27" s="22" t="s">
        <v>262</v>
      </c>
      <c r="E27" s="22" t="s">
        <v>262</v>
      </c>
    </row>
    <row r="28" spans="1:5" ht="22.5" customHeight="1">
      <c r="A28" s="32" t="s">
        <v>140</v>
      </c>
      <c r="B28" s="26"/>
      <c r="C28" s="22" t="s">
        <v>138</v>
      </c>
      <c r="D28" s="22" t="s">
        <v>262</v>
      </c>
      <c r="E28" s="22" t="s">
        <v>262</v>
      </c>
    </row>
    <row r="29" ht="20.25" customHeight="1"/>
    <row r="30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N25"/>
  <sheetViews>
    <sheetView zoomScale="85" zoomScaleNormal="85" zoomScalePageLayoutView="0" workbookViewId="0" topLeftCell="A1">
      <pane ySplit="8" topLeftCell="BM21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3.625" style="21" customWidth="1"/>
    <col min="2" max="2" width="18.75390625" style="29" customWidth="1"/>
    <col min="3" max="3" width="12.375" style="20" customWidth="1"/>
    <col min="4" max="4" width="5.25390625" style="33" customWidth="1"/>
    <col min="5" max="5" width="3.125" style="21" customWidth="1"/>
    <col min="6" max="6" width="3.625" style="21" customWidth="1"/>
    <col min="7" max="7" width="14.25390625" style="21" customWidth="1"/>
    <col min="8" max="8" width="3.75390625" style="21" customWidth="1"/>
    <col min="9" max="9" width="6.00390625" style="21" customWidth="1"/>
    <col min="10" max="10" width="13.125" style="21" customWidth="1"/>
    <col min="11" max="11" width="3.75390625" style="21" customWidth="1"/>
    <col min="12" max="12" width="13.25390625" style="21" customWidth="1"/>
    <col min="13" max="13" width="13.00390625" style="21" customWidth="1"/>
    <col min="14" max="14" width="0.12890625" style="21" hidden="1" customWidth="1"/>
    <col min="15" max="16384" width="9.125" style="21" customWidth="1"/>
  </cols>
  <sheetData>
    <row r="1" spans="2:14" ht="15.75" customHeight="1">
      <c r="B1" s="279" t="s">
        <v>142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2:14" ht="15.75"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4" ht="15.75">
      <c r="B3" s="280" t="s">
        <v>150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2:14" ht="15.75" customHeight="1">
      <c r="B4" s="282" t="s">
        <v>151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34"/>
    </row>
    <row r="5" spans="2:14" ht="15.75">
      <c r="B5" s="281" t="s">
        <v>309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34"/>
    </row>
    <row r="6" spans="2:14" ht="15.75">
      <c r="B6" s="35"/>
      <c r="C6" s="36"/>
      <c r="D6" s="36"/>
      <c r="E6" s="36"/>
      <c r="F6" s="36"/>
      <c r="G6" s="36"/>
      <c r="H6" s="36"/>
      <c r="I6" s="36"/>
      <c r="J6" s="36"/>
      <c r="K6" s="283"/>
      <c r="L6" s="283"/>
      <c r="M6" s="37"/>
      <c r="N6" s="34"/>
    </row>
    <row r="7" spans="1:14" ht="78.75" customHeight="1">
      <c r="A7" s="278" t="s">
        <v>277</v>
      </c>
      <c r="B7" s="284" t="s">
        <v>145</v>
      </c>
      <c r="C7" s="284" t="s">
        <v>146</v>
      </c>
      <c r="D7" s="286" t="s">
        <v>147</v>
      </c>
      <c r="E7" s="287" t="s">
        <v>148</v>
      </c>
      <c r="F7" s="284" t="s">
        <v>170</v>
      </c>
      <c r="G7" s="284"/>
      <c r="H7" s="284" t="s">
        <v>290</v>
      </c>
      <c r="I7" s="284"/>
      <c r="J7" s="284" t="s">
        <v>291</v>
      </c>
      <c r="K7" s="284" t="s">
        <v>171</v>
      </c>
      <c r="L7" s="284"/>
      <c r="M7" s="286" t="s">
        <v>149</v>
      </c>
      <c r="N7" s="34"/>
    </row>
    <row r="8" spans="1:14" ht="15.75">
      <c r="A8" s="278"/>
      <c r="B8" s="284"/>
      <c r="C8" s="284"/>
      <c r="D8" s="286"/>
      <c r="E8" s="287"/>
      <c r="F8" s="61" t="s">
        <v>280</v>
      </c>
      <c r="G8" s="61" t="s">
        <v>143</v>
      </c>
      <c r="H8" s="61" t="s">
        <v>280</v>
      </c>
      <c r="I8" s="61" t="s">
        <v>281</v>
      </c>
      <c r="J8" s="284"/>
      <c r="K8" s="61" t="s">
        <v>280</v>
      </c>
      <c r="L8" s="61" t="s">
        <v>144</v>
      </c>
      <c r="M8" s="286"/>
      <c r="N8" s="34"/>
    </row>
    <row r="9" spans="1:14" ht="54.75" customHeight="1">
      <c r="A9" s="18">
        <v>1</v>
      </c>
      <c r="B9" s="48" t="s">
        <v>292</v>
      </c>
      <c r="C9" s="48" t="s">
        <v>276</v>
      </c>
      <c r="D9" s="48">
        <v>2013</v>
      </c>
      <c r="E9" s="48"/>
      <c r="F9" s="48"/>
      <c r="G9" s="59">
        <v>2596316</v>
      </c>
      <c r="H9" s="59"/>
      <c r="I9" s="59"/>
      <c r="J9" s="59">
        <v>2596316</v>
      </c>
      <c r="K9" s="59"/>
      <c r="L9" s="59">
        <v>2596316</v>
      </c>
      <c r="M9" s="59">
        <v>2596316</v>
      </c>
      <c r="N9" s="34"/>
    </row>
    <row r="10" spans="1:14" ht="62.25" customHeight="1">
      <c r="A10" s="18">
        <f aca="true" t="shared" si="0" ref="A10:A22">A9+1</f>
        <v>2</v>
      </c>
      <c r="B10" s="49" t="s">
        <v>293</v>
      </c>
      <c r="C10" s="48" t="s">
        <v>276</v>
      </c>
      <c r="D10" s="48">
        <v>2013</v>
      </c>
      <c r="E10" s="48"/>
      <c r="F10" s="48"/>
      <c r="G10" s="58">
        <v>80000</v>
      </c>
      <c r="H10" s="59"/>
      <c r="I10" s="59"/>
      <c r="J10" s="117">
        <v>80000</v>
      </c>
      <c r="K10" s="117"/>
      <c r="L10" s="117">
        <v>80000</v>
      </c>
      <c r="M10" s="117">
        <v>80000</v>
      </c>
      <c r="N10" s="34"/>
    </row>
    <row r="11" spans="1:14" ht="81" customHeight="1">
      <c r="A11" s="18">
        <f t="shared" si="0"/>
        <v>3</v>
      </c>
      <c r="B11" s="49" t="s">
        <v>294</v>
      </c>
      <c r="C11" s="48" t="s">
        <v>276</v>
      </c>
      <c r="D11" s="48">
        <v>2013</v>
      </c>
      <c r="E11" s="48"/>
      <c r="F11" s="48"/>
      <c r="G11" s="58">
        <v>434940</v>
      </c>
      <c r="H11" s="59"/>
      <c r="I11" s="59"/>
      <c r="J11" s="59">
        <v>434940</v>
      </c>
      <c r="K11" s="59"/>
      <c r="L11" s="59">
        <v>434940</v>
      </c>
      <c r="M11" s="59">
        <v>434940</v>
      </c>
      <c r="N11" s="34"/>
    </row>
    <row r="12" spans="1:14" ht="51">
      <c r="A12" s="18">
        <f t="shared" si="0"/>
        <v>4</v>
      </c>
      <c r="B12" s="49" t="s">
        <v>295</v>
      </c>
      <c r="C12" s="48" t="s">
        <v>276</v>
      </c>
      <c r="D12" s="48">
        <v>2013</v>
      </c>
      <c r="E12" s="48"/>
      <c r="F12" s="48"/>
      <c r="G12" s="58">
        <v>1124722.78</v>
      </c>
      <c r="H12" s="59"/>
      <c r="I12" s="59"/>
      <c r="J12" s="58">
        <v>1124722.78</v>
      </c>
      <c r="K12" s="59"/>
      <c r="L12" s="58">
        <v>1124722.78</v>
      </c>
      <c r="M12" s="58">
        <v>1124722.78</v>
      </c>
      <c r="N12" s="34"/>
    </row>
    <row r="13" spans="1:14" ht="63.75">
      <c r="A13" s="18">
        <f t="shared" si="0"/>
        <v>5</v>
      </c>
      <c r="B13" s="115" t="s">
        <v>296</v>
      </c>
      <c r="C13" s="48" t="s">
        <v>276</v>
      </c>
      <c r="D13" s="48">
        <v>2013</v>
      </c>
      <c r="E13" s="48"/>
      <c r="F13" s="48"/>
      <c r="G13" s="118">
        <v>165000</v>
      </c>
      <c r="H13" s="59"/>
      <c r="I13" s="59"/>
      <c r="J13" s="118">
        <v>165000</v>
      </c>
      <c r="K13" s="59"/>
      <c r="L13" s="118">
        <v>165000</v>
      </c>
      <c r="M13" s="118">
        <v>165000</v>
      </c>
      <c r="N13" s="34"/>
    </row>
    <row r="14" spans="1:14" ht="127.5">
      <c r="A14" s="18">
        <f t="shared" si="0"/>
        <v>6</v>
      </c>
      <c r="B14" s="115" t="s">
        <v>297</v>
      </c>
      <c r="C14" s="48" t="s">
        <v>276</v>
      </c>
      <c r="D14" s="48">
        <v>2013</v>
      </c>
      <c r="E14" s="48"/>
      <c r="F14" s="48"/>
      <c r="G14" s="118">
        <v>278850</v>
      </c>
      <c r="H14" s="59"/>
      <c r="I14" s="59"/>
      <c r="J14" s="118">
        <v>278850</v>
      </c>
      <c r="K14" s="59"/>
      <c r="L14" s="118">
        <v>278850</v>
      </c>
      <c r="M14" s="118">
        <v>278850</v>
      </c>
      <c r="N14" s="34"/>
    </row>
    <row r="15" spans="1:14" ht="63.75">
      <c r="A15" s="18">
        <f t="shared" si="0"/>
        <v>7</v>
      </c>
      <c r="B15" s="115" t="s">
        <v>298</v>
      </c>
      <c r="C15" s="48" t="s">
        <v>276</v>
      </c>
      <c r="D15" s="48">
        <v>2013</v>
      </c>
      <c r="E15" s="48"/>
      <c r="F15" s="48"/>
      <c r="G15" s="118">
        <v>448500</v>
      </c>
      <c r="H15" s="59"/>
      <c r="I15" s="59"/>
      <c r="J15" s="118">
        <v>448500</v>
      </c>
      <c r="K15" s="59"/>
      <c r="L15" s="118">
        <v>448500</v>
      </c>
      <c r="M15" s="118">
        <v>448500</v>
      </c>
      <c r="N15" s="34"/>
    </row>
    <row r="16" spans="1:14" ht="63.75">
      <c r="A16" s="18">
        <f t="shared" si="0"/>
        <v>8</v>
      </c>
      <c r="B16" s="116" t="s">
        <v>299</v>
      </c>
      <c r="C16" s="48" t="s">
        <v>276</v>
      </c>
      <c r="D16" s="48">
        <v>2013</v>
      </c>
      <c r="E16" s="48"/>
      <c r="F16" s="48"/>
      <c r="G16" s="119">
        <v>604043.07</v>
      </c>
      <c r="H16" s="59"/>
      <c r="I16" s="59"/>
      <c r="J16" s="119">
        <v>604043.07</v>
      </c>
      <c r="K16" s="117"/>
      <c r="L16" s="119">
        <v>604043.07</v>
      </c>
      <c r="M16" s="119">
        <v>604043.07</v>
      </c>
      <c r="N16" s="34"/>
    </row>
    <row r="17" spans="1:14" ht="51">
      <c r="A17" s="18">
        <f t="shared" si="0"/>
        <v>9</v>
      </c>
      <c r="B17" s="115" t="s">
        <v>278</v>
      </c>
      <c r="C17" s="48" t="s">
        <v>276</v>
      </c>
      <c r="D17" s="48">
        <v>2013</v>
      </c>
      <c r="E17" s="48"/>
      <c r="F17" s="48"/>
      <c r="G17" s="119">
        <v>787980.99</v>
      </c>
      <c r="H17" s="59"/>
      <c r="I17" s="59"/>
      <c r="J17" s="119">
        <v>787980.99</v>
      </c>
      <c r="K17" s="117"/>
      <c r="L17" s="119">
        <v>787980.99</v>
      </c>
      <c r="M17" s="119">
        <v>787980.99</v>
      </c>
      <c r="N17" s="34"/>
    </row>
    <row r="18" spans="1:14" ht="76.5">
      <c r="A18" s="18">
        <f t="shared" si="0"/>
        <v>10</v>
      </c>
      <c r="B18" s="115" t="s">
        <v>300</v>
      </c>
      <c r="C18" s="48" t="s">
        <v>276</v>
      </c>
      <c r="D18" s="48">
        <v>2013</v>
      </c>
      <c r="E18" s="48"/>
      <c r="F18" s="48"/>
      <c r="G18" s="118">
        <v>719829.97</v>
      </c>
      <c r="H18" s="59"/>
      <c r="I18" s="59"/>
      <c r="J18" s="118">
        <v>719829.97</v>
      </c>
      <c r="K18" s="117"/>
      <c r="L18" s="118">
        <v>719829.97</v>
      </c>
      <c r="M18" s="118">
        <v>719829.97</v>
      </c>
      <c r="N18" s="34"/>
    </row>
    <row r="19" spans="1:14" ht="76.5">
      <c r="A19" s="18">
        <f t="shared" si="0"/>
        <v>11</v>
      </c>
      <c r="B19" s="115" t="s">
        <v>301</v>
      </c>
      <c r="C19" s="48" t="s">
        <v>276</v>
      </c>
      <c r="D19" s="48">
        <v>2013</v>
      </c>
      <c r="E19" s="48"/>
      <c r="F19" s="48"/>
      <c r="G19" s="118">
        <v>118500</v>
      </c>
      <c r="H19" s="59"/>
      <c r="I19" s="59"/>
      <c r="J19" s="118">
        <v>118500</v>
      </c>
      <c r="K19" s="117"/>
      <c r="L19" s="118">
        <v>118500</v>
      </c>
      <c r="M19" s="58"/>
      <c r="N19" s="34"/>
    </row>
    <row r="20" spans="1:14" ht="63.75">
      <c r="A20" s="18">
        <f t="shared" si="0"/>
        <v>12</v>
      </c>
      <c r="B20" s="115" t="s">
        <v>302</v>
      </c>
      <c r="C20" s="48" t="s">
        <v>276</v>
      </c>
      <c r="D20" s="48">
        <v>2013</v>
      </c>
      <c r="E20" s="48"/>
      <c r="F20" s="48"/>
      <c r="G20" s="118">
        <v>2710207.11</v>
      </c>
      <c r="H20" s="59"/>
      <c r="I20" s="59"/>
      <c r="J20" s="118">
        <v>2710207.11</v>
      </c>
      <c r="K20" s="117"/>
      <c r="L20" s="118">
        <v>2710207.11</v>
      </c>
      <c r="M20" s="58"/>
      <c r="N20" s="34"/>
    </row>
    <row r="21" spans="1:14" ht="89.25">
      <c r="A21" s="18">
        <f t="shared" si="0"/>
        <v>13</v>
      </c>
      <c r="B21" s="116" t="s">
        <v>303</v>
      </c>
      <c r="C21" s="48" t="s">
        <v>276</v>
      </c>
      <c r="D21" s="48">
        <v>2013</v>
      </c>
      <c r="E21" s="48"/>
      <c r="F21" s="48"/>
      <c r="G21" s="120">
        <v>426409.59</v>
      </c>
      <c r="H21" s="59"/>
      <c r="I21" s="59"/>
      <c r="J21" s="120">
        <v>426409.59</v>
      </c>
      <c r="K21" s="117"/>
      <c r="L21" s="120">
        <v>426409.59</v>
      </c>
      <c r="M21" s="58"/>
      <c r="N21" s="34"/>
    </row>
    <row r="22" spans="1:14" ht="89.25">
      <c r="A22" s="18">
        <f t="shared" si="0"/>
        <v>14</v>
      </c>
      <c r="B22" s="116" t="s">
        <v>303</v>
      </c>
      <c r="C22" s="48" t="s">
        <v>276</v>
      </c>
      <c r="D22" s="48">
        <v>2013</v>
      </c>
      <c r="E22" s="48"/>
      <c r="F22" s="48"/>
      <c r="G22" s="120">
        <v>581587.45</v>
      </c>
      <c r="H22" s="59"/>
      <c r="I22" s="59"/>
      <c r="J22" s="120">
        <v>581587.45</v>
      </c>
      <c r="K22" s="117"/>
      <c r="L22" s="120">
        <v>581587.45</v>
      </c>
      <c r="M22" s="58"/>
      <c r="N22" s="34"/>
    </row>
    <row r="23" spans="1:13" ht="15.75">
      <c r="A23" s="100"/>
      <c r="B23" s="101" t="s">
        <v>279</v>
      </c>
      <c r="C23" s="102"/>
      <c r="D23" s="103"/>
      <c r="E23" s="100"/>
      <c r="F23" s="100"/>
      <c r="G23" s="121">
        <f>SUM(G9:G22)</f>
        <v>11076886.959999999</v>
      </c>
      <c r="H23" s="121"/>
      <c r="I23" s="121"/>
      <c r="J23" s="121">
        <f>SUM(J9:J22)</f>
        <v>11076886.959999999</v>
      </c>
      <c r="K23" s="121"/>
      <c r="L23" s="121">
        <f>SUM(L9:L22)</f>
        <v>11076886.959999999</v>
      </c>
      <c r="M23" s="121">
        <f>SUM(M9:M22)</f>
        <v>7240182.8100000005</v>
      </c>
    </row>
    <row r="24" spans="1:13" ht="15.75">
      <c r="A24" s="96"/>
      <c r="B24" s="9"/>
      <c r="C24" s="97"/>
      <c r="D24" s="15"/>
      <c r="E24" s="96"/>
      <c r="F24" s="96"/>
      <c r="G24" s="98"/>
      <c r="H24" s="96"/>
      <c r="I24" s="96"/>
      <c r="J24" s="98"/>
      <c r="K24" s="96"/>
      <c r="L24" s="98"/>
      <c r="M24" s="96"/>
    </row>
    <row r="25" spans="2:14" ht="15.75"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</row>
  </sheetData>
  <sheetProtection/>
  <mergeCells count="17">
    <mergeCell ref="B25:N25"/>
    <mergeCell ref="B7:B8"/>
    <mergeCell ref="C7:C8"/>
    <mergeCell ref="D7:D8"/>
    <mergeCell ref="E7:E8"/>
    <mergeCell ref="M7:M8"/>
    <mergeCell ref="F7:G7"/>
    <mergeCell ref="H7:I7"/>
    <mergeCell ref="K7:L7"/>
    <mergeCell ref="A7:A8"/>
    <mergeCell ref="B1:N1"/>
    <mergeCell ref="B2:N2"/>
    <mergeCell ref="B3:N3"/>
    <mergeCell ref="B5:M5"/>
    <mergeCell ref="B4:M4"/>
    <mergeCell ref="K6:L6"/>
    <mergeCell ref="J7:J8"/>
  </mergeCells>
  <printOptions/>
  <pageMargins left="0.17" right="0.16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4">
      <selection activeCell="E25" sqref="E25:E29"/>
    </sheetView>
  </sheetViews>
  <sheetFormatPr defaultColWidth="40.75390625" defaultRowHeight="12.75"/>
  <cols>
    <col min="1" max="1" width="13.625" style="1" customWidth="1"/>
    <col min="2" max="2" width="21.75390625" style="1" customWidth="1"/>
    <col min="3" max="3" width="20.375" style="1" customWidth="1"/>
    <col min="4" max="4" width="21.625" style="1" customWidth="1"/>
    <col min="5" max="5" width="22.875" style="1" customWidth="1"/>
    <col min="6" max="16384" width="40.75390625" style="1" customWidth="1"/>
  </cols>
  <sheetData>
    <row r="1" spans="5:17" ht="15.75">
      <c r="E1" s="42" t="s">
        <v>141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ht="13.5">
      <c r="D2" s="41"/>
    </row>
    <row r="3" spans="1:5" ht="20.25" customHeight="1">
      <c r="A3" s="303" t="s">
        <v>182</v>
      </c>
      <c r="B3" s="303"/>
      <c r="C3" s="303"/>
      <c r="D3" s="303"/>
      <c r="E3" s="303"/>
    </row>
    <row r="4" spans="1:5" ht="28.5" customHeight="1">
      <c r="A4" s="304" t="s">
        <v>282</v>
      </c>
      <c r="B4" s="304"/>
      <c r="C4" s="304"/>
      <c r="D4" s="304"/>
      <c r="E4" s="304"/>
    </row>
    <row r="5" spans="1:5" ht="12.75">
      <c r="A5" s="305" t="s">
        <v>184</v>
      </c>
      <c r="B5" s="305"/>
      <c r="C5" s="305"/>
      <c r="D5" s="305"/>
      <c r="E5" s="305"/>
    </row>
    <row r="6" spans="1:5" ht="15.75">
      <c r="A6" s="306" t="s">
        <v>310</v>
      </c>
      <c r="B6" s="306"/>
      <c r="C6" s="306"/>
      <c r="D6" s="306"/>
      <c r="E6" s="306"/>
    </row>
    <row r="7" ht="13.5" thickBot="1"/>
    <row r="8" spans="1:5" ht="13.5" thickBot="1">
      <c r="A8" s="299" t="s">
        <v>185</v>
      </c>
      <c r="B8" s="300"/>
      <c r="C8" s="297" t="s">
        <v>181</v>
      </c>
      <c r="D8" s="298"/>
      <c r="E8" s="288" t="s">
        <v>192</v>
      </c>
    </row>
    <row r="9" spans="1:5" ht="51.75" customHeight="1" thickBot="1">
      <c r="A9" s="301"/>
      <c r="B9" s="302"/>
      <c r="C9" s="108" t="s">
        <v>288</v>
      </c>
      <c r="D9" s="109" t="s">
        <v>289</v>
      </c>
      <c r="E9" s="289"/>
    </row>
    <row r="10" spans="1:5" ht="12.75" customHeight="1">
      <c r="A10" s="295" t="s">
        <v>177</v>
      </c>
      <c r="B10" s="295" t="s">
        <v>178</v>
      </c>
      <c r="C10" s="293" t="s">
        <v>179</v>
      </c>
      <c r="D10" s="295" t="s">
        <v>180</v>
      </c>
      <c r="E10" s="289"/>
    </row>
    <row r="11" spans="1:5" ht="13.5" thickBot="1">
      <c r="A11" s="296"/>
      <c r="B11" s="296"/>
      <c r="C11" s="294"/>
      <c r="D11" s="296"/>
      <c r="E11" s="290"/>
    </row>
    <row r="12" spans="1:5" ht="23.25" customHeight="1">
      <c r="A12" s="104" t="s">
        <v>262</v>
      </c>
      <c r="B12" s="104" t="s">
        <v>262</v>
      </c>
      <c r="C12" s="104" t="s">
        <v>262</v>
      </c>
      <c r="D12" s="104" t="s">
        <v>262</v>
      </c>
      <c r="E12" s="105" t="s">
        <v>262</v>
      </c>
    </row>
    <row r="13" spans="1:5" ht="12.75">
      <c r="A13" s="104" t="s">
        <v>262</v>
      </c>
      <c r="B13" s="104" t="s">
        <v>262</v>
      </c>
      <c r="C13" s="104" t="s">
        <v>262</v>
      </c>
      <c r="D13" s="104" t="s">
        <v>262</v>
      </c>
      <c r="E13" s="105" t="s">
        <v>262</v>
      </c>
    </row>
    <row r="14" spans="1:5" ht="12.75">
      <c r="A14" s="104" t="s">
        <v>262</v>
      </c>
      <c r="B14" s="104" t="s">
        <v>262</v>
      </c>
      <c r="C14" s="104" t="s">
        <v>262</v>
      </c>
      <c r="D14" s="104" t="s">
        <v>262</v>
      </c>
      <c r="E14" s="105" t="s">
        <v>262</v>
      </c>
    </row>
    <row r="15" spans="1:5" ht="12.75">
      <c r="A15" s="104" t="s">
        <v>262</v>
      </c>
      <c r="B15" s="104" t="s">
        <v>262</v>
      </c>
      <c r="C15" s="104" t="s">
        <v>262</v>
      </c>
      <c r="D15" s="104" t="s">
        <v>262</v>
      </c>
      <c r="E15" s="105" t="s">
        <v>262</v>
      </c>
    </row>
    <row r="16" spans="1:5" ht="12.75">
      <c r="A16" s="104" t="s">
        <v>262</v>
      </c>
      <c r="B16" s="104" t="s">
        <v>262</v>
      </c>
      <c r="C16" s="104" t="s">
        <v>262</v>
      </c>
      <c r="D16" s="104" t="s">
        <v>262</v>
      </c>
      <c r="E16" s="105" t="s">
        <v>262</v>
      </c>
    </row>
    <row r="17" spans="1:5" ht="12.75">
      <c r="A17" s="104" t="s">
        <v>262</v>
      </c>
      <c r="B17" s="104" t="s">
        <v>262</v>
      </c>
      <c r="C17" s="104" t="s">
        <v>262</v>
      </c>
      <c r="D17" s="104" t="s">
        <v>262</v>
      </c>
      <c r="E17" s="105" t="s">
        <v>262</v>
      </c>
    </row>
    <row r="18" spans="1:5" ht="12.75">
      <c r="A18" s="104" t="s">
        <v>262</v>
      </c>
      <c r="B18" s="104" t="s">
        <v>262</v>
      </c>
      <c r="C18" s="104" t="s">
        <v>262</v>
      </c>
      <c r="D18" s="104" t="s">
        <v>262</v>
      </c>
      <c r="E18" s="105" t="s">
        <v>262</v>
      </c>
    </row>
    <row r="19" spans="1:5" ht="13.5" thickBot="1">
      <c r="A19" s="104" t="s">
        <v>262</v>
      </c>
      <c r="B19" s="104" t="s">
        <v>262</v>
      </c>
      <c r="C19" s="104" t="s">
        <v>262</v>
      </c>
      <c r="D19" s="104" t="s">
        <v>262</v>
      </c>
      <c r="E19" s="105" t="s">
        <v>262</v>
      </c>
    </row>
    <row r="20" spans="1:5" ht="27" customHeight="1" thickBot="1">
      <c r="A20" s="291" t="s">
        <v>183</v>
      </c>
      <c r="B20" s="292"/>
      <c r="C20" s="106" t="s">
        <v>262</v>
      </c>
      <c r="D20" s="106" t="s">
        <v>262</v>
      </c>
      <c r="E20" s="107" t="s">
        <v>262</v>
      </c>
    </row>
  </sheetData>
  <sheetProtection/>
  <mergeCells count="12">
    <mergeCell ref="A3:E3"/>
    <mergeCell ref="A4:E4"/>
    <mergeCell ref="A5:E5"/>
    <mergeCell ref="A6:E6"/>
    <mergeCell ref="E8:E11"/>
    <mergeCell ref="A20:B20"/>
    <mergeCell ref="C10:C11"/>
    <mergeCell ref="D10:D11"/>
    <mergeCell ref="C8:D8"/>
    <mergeCell ref="A8:B9"/>
    <mergeCell ref="A10:A11"/>
    <mergeCell ref="B10:B11"/>
  </mergeCells>
  <printOptions/>
  <pageMargins left="0.24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2013-07-31T09:05:45Z</cp:lastPrinted>
  <dcterms:created xsi:type="dcterms:W3CDTF">2007-10-25T07:17:21Z</dcterms:created>
  <dcterms:modified xsi:type="dcterms:W3CDTF">2013-08-18T16:33:55Z</dcterms:modified>
  <cp:category/>
  <cp:version/>
  <cp:contentType/>
  <cp:contentStatus/>
</cp:coreProperties>
</file>