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filterPrivacy="1" defaultThemeVersion="124226"/>
  <xr:revisionPtr revIDLastSave="0" documentId="13_ncr:1_{80DA797A-3EFE-4C8C-9B6D-1CFBE9C7E1B7}" xr6:coauthVersionLast="40" xr6:coauthVersionMax="40" xr10:uidLastSave="{00000000-0000-0000-0000-000000000000}"/>
  <bookViews>
    <workbookView xWindow="0" yWindow="0" windowWidth="19200" windowHeight="11745" tabRatio="944" xr2:uid="{00000000-000D-0000-FFFF-FFFF00000000}"/>
  </bookViews>
  <sheets>
    <sheet name="Программа дороги" sheetId="1" r:id="rId1"/>
  </sheets>
  <definedNames>
    <definedName name="_xlnm.Print_Area" localSheetId="0">'Программа дороги'!$A$1:$J$74</definedName>
  </definedNames>
  <calcPr calcId="181029" iterateDelta="1E-4"/>
</workbook>
</file>

<file path=xl/calcChain.xml><?xml version="1.0" encoding="utf-8"?>
<calcChain xmlns="http://schemas.openxmlformats.org/spreadsheetml/2006/main">
  <c r="F72" i="1" l="1"/>
  <c r="F69" i="1" l="1"/>
  <c r="H60" i="1" l="1"/>
  <c r="G60" i="1"/>
  <c r="F60" i="1"/>
  <c r="H54" i="1" l="1"/>
  <c r="G54" i="1"/>
  <c r="F54" i="1"/>
  <c r="E52" i="1" l="1"/>
  <c r="E38" i="1" l="1"/>
  <c r="E37" i="1"/>
  <c r="E34" i="1"/>
  <c r="E36" i="1"/>
  <c r="E35" i="1"/>
  <c r="E65" i="1" l="1"/>
  <c r="E31" i="1" l="1"/>
  <c r="E27" i="1"/>
  <c r="F25" i="1" l="1"/>
  <c r="E30" i="1" l="1"/>
  <c r="F22" i="1"/>
  <c r="G22" i="1"/>
  <c r="H22" i="1"/>
  <c r="E15" i="1" l="1"/>
  <c r="E29" i="1" l="1"/>
  <c r="E39" i="1" l="1"/>
  <c r="H42" i="1" l="1"/>
  <c r="E32" i="1" l="1"/>
  <c r="E33" i="1"/>
  <c r="E17" i="1" l="1"/>
  <c r="E18" i="1"/>
  <c r="E16" i="1"/>
  <c r="E19" i="1"/>
  <c r="E22" i="1" l="1"/>
  <c r="E66" i="1"/>
  <c r="E57" i="1"/>
  <c r="E60" i="1" s="1"/>
  <c r="F42" i="1"/>
  <c r="G42" i="1" l="1"/>
  <c r="E25" i="1" l="1"/>
  <c r="H69" i="1" l="1"/>
  <c r="E51" i="1" l="1"/>
  <c r="E54" i="1" s="1"/>
  <c r="H48" i="1"/>
  <c r="G48" i="1"/>
  <c r="F48" i="1"/>
  <c r="E45" i="1"/>
  <c r="H73" i="1" l="1"/>
  <c r="E48" i="1"/>
  <c r="E63" i="1" l="1"/>
  <c r="F43" i="1" l="1"/>
  <c r="G43" i="1"/>
  <c r="G41" i="1" s="1"/>
  <c r="G69" i="1" l="1"/>
  <c r="G73" i="1" s="1"/>
  <c r="G74" i="1" l="1"/>
  <c r="F41" i="1"/>
  <c r="E42" i="1" l="1"/>
  <c r="F74" i="1"/>
  <c r="F73" i="1" s="1"/>
  <c r="G72" i="1" l="1"/>
  <c r="E73" i="1" l="1"/>
  <c r="H43" i="1"/>
  <c r="E43" i="1" s="1"/>
  <c r="H74" i="1" l="1"/>
  <c r="H72" i="1" s="1"/>
  <c r="H41" i="1"/>
  <c r="E41" i="1" s="1"/>
  <c r="E74" i="1" l="1"/>
  <c r="E72" i="1" s="1"/>
  <c r="E69" i="1"/>
  <c r="F64" i="1"/>
  <c r="E64" i="1" s="1"/>
</calcChain>
</file>

<file path=xl/sharedStrings.xml><?xml version="1.0" encoding="utf-8"?>
<sst xmlns="http://schemas.openxmlformats.org/spreadsheetml/2006/main" count="158" uniqueCount="89">
  <si>
    <t>ПЕРЕЧЕНЬ МЕРОПРИЯТИЙ ПО РЕАЛИЗАЦИИ МУНИЦИПАЛЬНОЙ ПРОГРАММЫ</t>
  </si>
  <si>
    <t>Совершенствование и развитие автомобильных дорог общего пользования местного значения,</t>
  </si>
  <si>
    <t>(наименование программы)</t>
  </si>
  <si>
    <t xml:space="preserve">дворовых территорий многоквартирных домов, проездов к дворовым территориям многоквартирных домов </t>
  </si>
  <si>
    <t>МО «Свердловское городское поселение»</t>
  </si>
  <si>
    <t xml:space="preserve">№  </t>
  </si>
  <si>
    <t>п/п</t>
  </si>
  <si>
    <t>Наименование</t>
  </si>
  <si>
    <t>мероприятия</t>
  </si>
  <si>
    <t>Источники финансирования</t>
  </si>
  <si>
    <t>Срок исполнения</t>
  </si>
  <si>
    <t>Всего</t>
  </si>
  <si>
    <t>(тыс. руб.)</t>
  </si>
  <si>
    <t>Объем финансирования по годам (тыс. руб.)</t>
  </si>
  <si>
    <t>Ответственный</t>
  </si>
  <si>
    <t>за выполнение мероприятия</t>
  </si>
  <si>
    <t>Софинансирование при получении субсидий по условиям региональной программы по ремонту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</t>
  </si>
  <si>
    <t xml:space="preserve">Бюджет МО </t>
  </si>
  <si>
    <t>Бюджет Комитета по дорожному хозяйству ЛО</t>
  </si>
  <si>
    <t>Бюджет МО</t>
  </si>
  <si>
    <t>Итого по разделу 1, в т.ч.:</t>
  </si>
  <si>
    <t>Другие источники</t>
  </si>
  <si>
    <t>Итого по разделу 2, в т.ч.:</t>
  </si>
  <si>
    <t>Итого по программе, в т.ч.:</t>
  </si>
  <si>
    <t>Примечание</t>
  </si>
  <si>
    <t>Администрация МО</t>
  </si>
  <si>
    <t>Итого по разделу 6, в т.ч.:</t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</si>
  <si>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</si>
  <si>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</si>
  <si>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</si>
  <si>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</si>
  <si>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</si>
  <si>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</si>
  <si>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</si>
  <si>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</si>
  <si>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</si>
  <si>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4.1</t>
  </si>
  <si>
    <t>5.1</t>
  </si>
  <si>
    <t>6.1</t>
  </si>
  <si>
    <t>Итого по разделу 7, в т.ч.:</t>
  </si>
  <si>
    <t>2.1.1</t>
  </si>
  <si>
    <t>1. Проектирование строительства, реконструкции и капитального ремонта автомобильных дорог</t>
  </si>
  <si>
    <t>Подготовка документации (ведомости объемов работ, технического состояния); проведение экспертизы проектно-сметной документации, результатов инженерных изысканий, сметной стоимости; проведение экспертизы результатов, предусмотренных контрактами, в части их соответствия условиям контрактов; ведение технического надзора и контроля за выполнением контрактов, строительного контроля, проведение лабораторных испытаний</t>
  </si>
  <si>
    <t>2.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</t>
  </si>
  <si>
    <t>Ремонт автомобильных дорог без а/б покрытия на территории МО "Свердловское городское поселение"</t>
  </si>
  <si>
    <t>Итого по разделу 5, в т.ч.:</t>
  </si>
  <si>
    <t>на 2018 – 2020 годы</t>
  </si>
  <si>
    <t>2018-2020</t>
  </si>
  <si>
    <t>2.4</t>
  </si>
  <si>
    <t>2.5</t>
  </si>
  <si>
    <t>2.6</t>
  </si>
  <si>
    <t xml:space="preserve">Приложение 1
 </t>
  </si>
  <si>
    <t>3. Ремонт автомобильных дорог общего пользования местного значения без а/б покрытия</t>
  </si>
  <si>
    <t>4. Содержание автомобильных дорог</t>
  </si>
  <si>
    <t>5. Ремонт автомобильных дорог отдельными участками "картами"</t>
  </si>
  <si>
    <t>6. Прочие мероприятия в отношении автомобильных дорог</t>
  </si>
  <si>
    <t>6.2</t>
  </si>
  <si>
    <t>6.3</t>
  </si>
  <si>
    <t>Ремонт автомобильной дороги общего пользования местного значения по адресу: дер. Большие Пороги</t>
  </si>
  <si>
    <t>Строительство временного проезда к участкам №№30, 22б, 26 дер. Новосаратовка</t>
  </si>
  <si>
    <t>Реконструкция участка дорожной сети от автобусной остановки до д.55 г.п. им. Свердлова мкр.2</t>
  </si>
  <si>
    <t>Реконструкция участка дорожной сети от ул. Западный проезд, вдоль берега р.Нева до 4-й линии ул. Овцинская</t>
  </si>
  <si>
    <t>Реконструкция дорожной сети от автобусного кольца до ул. Старая Дача  г.п. им. Свердлова мкр.2</t>
  </si>
  <si>
    <t>Ремонт автомобильной дороги общего пользования местного значения по адресу: г.п. им. Свердлова, ул. Щербинка, 1 линия (км 1+166 - км 1+806). Протяженность 0,64 км,  площадь 2 240 м2.</t>
  </si>
  <si>
    <t>Проектирование строительства автомобильной дороги общего пользования местного значения в границах г.п. им. Свердлова от ул. Западный проезд до дома №15</t>
  </si>
  <si>
    <t>2.7</t>
  </si>
  <si>
    <t>Ремонт участка автомобильной дороги общего пользования местного значения по адресу: г.п. им. Свердлова мкр.1, проезд к дому №15</t>
  </si>
  <si>
    <t>Ремонт а/б покрытия дворовой территории дома №9, г.п. им. Свердлова, мкрн.1</t>
  </si>
  <si>
    <t>Ремонт участка дороги общего пользования местного значения по адресу: г.п. им. Свердлова, ул. Овцинская (км 3+000 - км 3+404)</t>
  </si>
  <si>
    <t>6.4</t>
  </si>
  <si>
    <t>Ремонт автомобильной дороги ул. Овцинская, 4-я линия</t>
  </si>
  <si>
    <t>Ремонт автомобильной дороги ул. Овцинская, 6-я линия</t>
  </si>
  <si>
    <t>Ремонт автомобильной дороги ул. Овцинская, 8-я линия</t>
  </si>
  <si>
    <t>Ремонт автомобильной дороги ул. Овцинская, 10-я линия</t>
  </si>
  <si>
    <t>Ремонт автомобильной дороги ул. Озерная</t>
  </si>
  <si>
    <t>Ремонт автомобильной дороги ул. Болотная</t>
  </si>
  <si>
    <t>2.8</t>
  </si>
  <si>
    <t>2.9</t>
  </si>
  <si>
    <t>2.10</t>
  </si>
  <si>
    <t>2.11</t>
  </si>
  <si>
    <t>2.12</t>
  </si>
  <si>
    <t>Восстановление водоотводной канавы на автомобильной дороге общего пользования местного значения по адресу: г.п. им. Свердлова, мкр. 1, вдоль берега р. Нева (км 0+140 - км 0+340) и устройство подпорной стенки</t>
  </si>
  <si>
    <t xml:space="preserve">Организация временного проезда к участкам, предоставленным по 105-ОЗ по адресу: 
г.п. им. Свердлова, ул. Овцинская </t>
  </si>
  <si>
    <t>Организация временного проезда к участкам, предоставленным по 105-ОЗ по адресу: 
г.п. им. Свердлова, ул. Ольховая</t>
  </si>
  <si>
    <t>4.2</t>
  </si>
  <si>
    <t>Неотложный ремонт размытого участка автомобильной дороги общего пользования местного значения по адресу: г.п. им. Свердлова, ул. Малые Пороги (км 0+285)</t>
  </si>
  <si>
    <t>Выполнение работ по ямочному ремонту и ремонту картами автомобильных дорог общего пользования местного значения на территории МО "Свердловское городское поселение"</t>
  </si>
  <si>
    <t>Ремонт автомобильных дорог общего пользования местного значения по адресу: г.п. им. Свердлова, ул. Аллейная, проезд за д.13</t>
  </si>
  <si>
    <t>Выполнение комплексного специального обследования автомобильных дорог общего пользования на территории МО «Свердловское городское поселение», проведение диагностических обследований, разработка паспортов автомобильных дорог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</si>
</sst>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#,##0.000\ _₽"/>
  </numFmts>
  <fonts count="20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B0F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rgb="FF00B0F0"/>
      <name val="Times New Roman"/>
      <family val="1"/>
      <charset val="204"/>
    </font>
    <font>
      <sz val="11"/>
      <color rgb="FF00B0F0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69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/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64" fontId="7" fillId="0" borderId="18" xfId="0" applyNumberFormat="1" applyFont="1" applyBorder="1" applyAlignment="1">
      <alignment horizontal="right" vertical="center" wrapText="1"/>
    </xf>
    <xf numFmtId="164" fontId="7" fillId="0" borderId="18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8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right" vertical="center" wrapText="1"/>
    </xf>
    <xf numFmtId="164" fontId="9" fillId="2" borderId="11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6" fillId="0" borderId="13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4" fillId="3" borderId="0" xfId="0" applyFont="1" applyFill="1"/>
    <xf numFmtId="49" fontId="4" fillId="0" borderId="15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164" fontId="7" fillId="2" borderId="11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164" fontId="12" fillId="0" borderId="11" xfId="0" applyNumberFormat="1" applyFont="1" applyBorder="1" applyAlignment="1">
      <alignment horizontal="right" vertical="center" wrapText="1"/>
    </xf>
    <xf numFmtId="164" fontId="12" fillId="0" borderId="11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horizontal="right" vertical="center" wrapText="1"/>
    </xf>
    <xf numFmtId="0" fontId="13" fillId="0" borderId="0" xfId="0" applyFont="1"/>
    <xf numFmtId="164" fontId="13" fillId="0" borderId="0" xfId="0" applyNumberFormat="1" applyFont="1"/>
    <xf numFmtId="0" fontId="12" fillId="0" borderId="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vertical="center" wrapText="1"/>
    </xf>
    <xf numFmtId="164" fontId="12" fillId="2" borderId="11" xfId="0" applyNumberFormat="1" applyFont="1" applyFill="1" applyBorder="1" applyAlignment="1">
      <alignment horizontal="right" vertical="center" wrapText="1"/>
    </xf>
    <xf numFmtId="164" fontId="12" fillId="0" borderId="18" xfId="0" applyNumberFormat="1" applyFont="1" applyBorder="1" applyAlignment="1">
      <alignment horizontal="right" vertical="center" wrapText="1"/>
    </xf>
    <xf numFmtId="164" fontId="12" fillId="0" borderId="18" xfId="0" applyNumberFormat="1" applyFont="1" applyBorder="1" applyAlignment="1">
      <alignment vertical="center" wrapText="1"/>
    </xf>
    <xf numFmtId="164" fontId="12" fillId="0" borderId="25" xfId="0" applyNumberFormat="1" applyFont="1" applyBorder="1" applyAlignment="1">
      <alignment vertical="center" wrapText="1"/>
    </xf>
    <xf numFmtId="164" fontId="14" fillId="0" borderId="13" xfId="0" applyNumberFormat="1" applyFont="1" applyBorder="1" applyAlignment="1">
      <alignment horizontal="right" vertical="center" wrapText="1"/>
    </xf>
    <xf numFmtId="0" fontId="15" fillId="0" borderId="0" xfId="0" applyFont="1"/>
    <xf numFmtId="164" fontId="15" fillId="0" borderId="0" xfId="0" applyNumberFormat="1" applyFont="1"/>
    <xf numFmtId="0" fontId="7" fillId="0" borderId="16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/>
    <xf numFmtId="164" fontId="7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/>
    <xf numFmtId="0" fontId="12" fillId="0" borderId="11" xfId="0" applyFont="1" applyFill="1" applyBorder="1"/>
    <xf numFmtId="0" fontId="9" fillId="0" borderId="11" xfId="0" applyFont="1" applyBorder="1" applyAlignment="1">
      <alignment horizontal="center" vertical="center" wrapText="1"/>
    </xf>
    <xf numFmtId="165" fontId="4" fillId="0" borderId="0" xfId="0" applyNumberFormat="1" applyFont="1"/>
    <xf numFmtId="165" fontId="5" fillId="0" borderId="0" xfId="0" applyNumberFormat="1" applyFont="1"/>
    <xf numFmtId="4" fontId="17" fillId="0" borderId="0" xfId="0" applyNumberFormat="1" applyFont="1"/>
    <xf numFmtId="4" fontId="5" fillId="0" borderId="0" xfId="0" applyNumberFormat="1" applyFont="1"/>
    <xf numFmtId="164" fontId="5" fillId="0" borderId="0" xfId="0" applyNumberFormat="1" applyFont="1"/>
    <xf numFmtId="0" fontId="16" fillId="0" borderId="0" xfId="0" applyFont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right" vertical="center"/>
    </xf>
    <xf numFmtId="166" fontId="12" fillId="0" borderId="11" xfId="0" applyNumberFormat="1" applyFont="1" applyBorder="1" applyAlignment="1">
      <alignment horizontal="right" vertical="center" wrapText="1"/>
    </xf>
    <xf numFmtId="166" fontId="7" fillId="0" borderId="11" xfId="0" applyNumberFormat="1" applyFont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166" fontId="9" fillId="0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/>
    </xf>
    <xf numFmtId="0" fontId="16" fillId="4" borderId="33" xfId="0" applyFont="1" applyFill="1" applyBorder="1" applyAlignment="1">
      <alignment horizontal="left" vertical="top" wrapText="1"/>
    </xf>
    <xf numFmtId="165" fontId="13" fillId="0" borderId="0" xfId="0" applyNumberFormat="1" applyFont="1"/>
    <xf numFmtId="0" fontId="18" fillId="0" borderId="0" xfId="0" applyFont="1"/>
    <xf numFmtId="165" fontId="19" fillId="0" borderId="0" xfId="0" applyNumberFormat="1" applyFont="1"/>
    <xf numFmtId="0" fontId="4" fillId="0" borderId="11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right" vertical="center" wrapText="1"/>
    </xf>
    <xf numFmtId="164" fontId="9" fillId="0" borderId="2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tabSelected="1" view="pageBreakPreview" topLeftCell="A46" zoomScale="85" zoomScaleNormal="100" zoomScaleSheetLayoutView="85" workbookViewId="0">
      <selection activeCell="G65" sqref="G65"/>
    </sheetView>
  </sheetViews>
  <sheetFormatPr defaultRowHeight="15" outlineLevelRow="2" x14ac:dyDescent="0.25"/>
  <cols>
    <col min="1" max="1" width="7.42578125" bestFit="1" customWidth="1"/>
    <col min="2" max="2" width="47.85546875" customWidth="1"/>
    <col min="3" max="3" width="22.5703125" customWidth="1"/>
    <col min="5" max="5" width="11.7109375" customWidth="1"/>
    <col min="6" max="6" width="11.7109375" bestFit="1" customWidth="1"/>
    <col min="7" max="7" width="12.28515625" style="69" bestFit="1" customWidth="1"/>
    <col min="8" max="8" width="12.28515625" style="59" bestFit="1" customWidth="1"/>
    <col min="9" max="9" width="17.140625" customWidth="1"/>
    <col min="10" max="10" width="15" style="59" customWidth="1"/>
    <col min="11" max="11" width="10.28515625" bestFit="1" customWidth="1"/>
    <col min="12" max="12" width="10.140625" bestFit="1" customWidth="1"/>
  </cols>
  <sheetData>
    <row r="1" spans="1:10" ht="48" customHeight="1" x14ac:dyDescent="0.25">
      <c r="I1" s="154" t="s">
        <v>51</v>
      </c>
      <c r="J1" s="154"/>
    </row>
    <row r="2" spans="1:10" x14ac:dyDescent="0.25">
      <c r="I2" s="95"/>
      <c r="J2" s="95"/>
    </row>
    <row r="3" spans="1:10" ht="18.75" x14ac:dyDescent="0.25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8.75" x14ac:dyDescent="0.25">
      <c r="A4" s="156" t="s">
        <v>1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x14ac:dyDescent="0.25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8.75" x14ac:dyDescent="0.25">
      <c r="A6" s="156" t="s">
        <v>3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0" ht="18.75" x14ac:dyDescent="0.25">
      <c r="A7" s="156" t="s">
        <v>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8.75" x14ac:dyDescent="0.25">
      <c r="A8" s="155" t="s">
        <v>46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5.75" thickBot="1" x14ac:dyDescent="0.3">
      <c r="A9" s="159"/>
      <c r="B9" s="159"/>
      <c r="C9" s="159"/>
      <c r="D9" s="159"/>
      <c r="E9" s="159"/>
      <c r="F9" s="159"/>
      <c r="G9" s="159"/>
      <c r="H9" s="159"/>
      <c r="I9" s="159"/>
      <c r="J9" s="159"/>
    </row>
    <row r="10" spans="1:10" s="3" customFormat="1" ht="12.75" x14ac:dyDescent="0.2">
      <c r="A10" s="97" t="s">
        <v>5</v>
      </c>
      <c r="B10" s="97" t="s">
        <v>7</v>
      </c>
      <c r="C10" s="160" t="s">
        <v>9</v>
      </c>
      <c r="D10" s="160" t="s">
        <v>10</v>
      </c>
      <c r="E10" s="97" t="s">
        <v>11</v>
      </c>
      <c r="F10" s="162" t="s">
        <v>13</v>
      </c>
      <c r="G10" s="163"/>
      <c r="H10" s="164"/>
      <c r="I10" s="97" t="s">
        <v>14</v>
      </c>
      <c r="J10" s="160" t="s">
        <v>24</v>
      </c>
    </row>
    <row r="11" spans="1:10" s="3" customFormat="1" ht="26.25" thickBot="1" x14ac:dyDescent="0.25">
      <c r="A11" s="98" t="s">
        <v>6</v>
      </c>
      <c r="B11" s="98" t="s">
        <v>8</v>
      </c>
      <c r="C11" s="161"/>
      <c r="D11" s="161"/>
      <c r="E11" s="98" t="s">
        <v>12</v>
      </c>
      <c r="F11" s="165"/>
      <c r="G11" s="166"/>
      <c r="H11" s="167"/>
      <c r="I11" s="98" t="s">
        <v>15</v>
      </c>
      <c r="J11" s="161"/>
    </row>
    <row r="12" spans="1:10" s="3" customFormat="1" ht="15.75" customHeight="1" thickBot="1" x14ac:dyDescent="0.25">
      <c r="A12" s="99"/>
      <c r="B12" s="99"/>
      <c r="C12" s="99"/>
      <c r="D12" s="99"/>
      <c r="E12" s="99"/>
      <c r="F12" s="1">
        <v>2018</v>
      </c>
      <c r="G12" s="61">
        <v>2019</v>
      </c>
      <c r="H12" s="55">
        <v>2020</v>
      </c>
      <c r="I12" s="99"/>
      <c r="J12" s="168"/>
    </row>
    <row r="13" spans="1:10" s="3" customFormat="1" ht="13.5" thickBot="1" x14ac:dyDescent="0.25">
      <c r="A13" s="12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62">
        <v>7</v>
      </c>
      <c r="H13" s="56">
        <v>8</v>
      </c>
      <c r="I13" s="13">
        <v>9</v>
      </c>
      <c r="J13" s="77">
        <v>10</v>
      </c>
    </row>
    <row r="14" spans="1:10" s="3" customFormat="1" ht="12.75" x14ac:dyDescent="0.2">
      <c r="A14" s="137" t="s">
        <v>41</v>
      </c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s="3" customFormat="1" ht="25.5" outlineLevel="1" x14ac:dyDescent="0.2">
      <c r="A15" s="112" t="s">
        <v>27</v>
      </c>
      <c r="B15" s="115" t="s">
        <v>59</v>
      </c>
      <c r="C15" s="116" t="s">
        <v>19</v>
      </c>
      <c r="D15" s="113">
        <v>2019</v>
      </c>
      <c r="E15" s="41">
        <f t="shared" ref="E15:E18" si="0">F15+G15+H15</f>
        <v>6000</v>
      </c>
      <c r="F15" s="117"/>
      <c r="G15" s="101">
        <v>6000</v>
      </c>
      <c r="H15" s="7"/>
      <c r="I15" s="82" t="s">
        <v>25</v>
      </c>
      <c r="J15" s="109"/>
    </row>
    <row r="16" spans="1:10" s="3" customFormat="1" ht="38.25" outlineLevel="1" x14ac:dyDescent="0.2">
      <c r="A16" s="111" t="s">
        <v>28</v>
      </c>
      <c r="B16" s="42" t="s">
        <v>64</v>
      </c>
      <c r="C16" s="96" t="s">
        <v>19</v>
      </c>
      <c r="D16" s="82">
        <v>2018</v>
      </c>
      <c r="E16" s="24">
        <f>F16+G16+H16</f>
        <v>1973.7339999999999</v>
      </c>
      <c r="F16" s="41">
        <v>1973.7339999999999</v>
      </c>
      <c r="G16" s="101"/>
      <c r="H16" s="102"/>
      <c r="I16" s="82" t="s">
        <v>25</v>
      </c>
      <c r="J16" s="106"/>
    </row>
    <row r="17" spans="1:11" s="3" customFormat="1" ht="25.5" outlineLevel="1" x14ac:dyDescent="0.2">
      <c r="A17" s="112" t="s">
        <v>29</v>
      </c>
      <c r="B17" s="42" t="s">
        <v>60</v>
      </c>
      <c r="C17" s="96" t="s">
        <v>19</v>
      </c>
      <c r="D17" s="82">
        <v>2019</v>
      </c>
      <c r="E17" s="24">
        <f t="shared" si="0"/>
        <v>27700</v>
      </c>
      <c r="F17" s="100"/>
      <c r="G17" s="101">
        <v>27700</v>
      </c>
      <c r="H17" s="7"/>
      <c r="I17" s="82" t="s">
        <v>25</v>
      </c>
      <c r="J17" s="106"/>
    </row>
    <row r="18" spans="1:11" s="3" customFormat="1" ht="25.5" outlineLevel="1" x14ac:dyDescent="0.2">
      <c r="A18" s="112" t="s">
        <v>30</v>
      </c>
      <c r="B18" s="42" t="s">
        <v>61</v>
      </c>
      <c r="C18" s="96" t="s">
        <v>19</v>
      </c>
      <c r="D18" s="82">
        <v>2019</v>
      </c>
      <c r="E18" s="24">
        <f t="shared" si="0"/>
        <v>61000</v>
      </c>
      <c r="F18" s="100"/>
      <c r="G18" s="101">
        <v>61000</v>
      </c>
      <c r="H18" s="102"/>
      <c r="I18" s="82" t="s">
        <v>25</v>
      </c>
      <c r="J18" s="106"/>
    </row>
    <row r="19" spans="1:11" s="3" customFormat="1" ht="25.5" outlineLevel="1" x14ac:dyDescent="0.2">
      <c r="A19" s="112" t="s">
        <v>31</v>
      </c>
      <c r="B19" s="42" t="s">
        <v>62</v>
      </c>
      <c r="C19" s="96" t="s">
        <v>19</v>
      </c>
      <c r="D19" s="82">
        <v>2020</v>
      </c>
      <c r="E19" s="24">
        <f>F19+G19+H19</f>
        <v>98740</v>
      </c>
      <c r="F19" s="100"/>
      <c r="G19" s="101"/>
      <c r="H19" s="102">
        <v>98740</v>
      </c>
      <c r="I19" s="82" t="s">
        <v>25</v>
      </c>
      <c r="J19" s="106"/>
      <c r="K19" s="110"/>
    </row>
    <row r="20" spans="1:11" s="3" customFormat="1" ht="12.75" outlineLevel="1" x14ac:dyDescent="0.2">
      <c r="A20" s="103"/>
      <c r="B20" s="42"/>
      <c r="C20" s="96"/>
      <c r="D20" s="82"/>
      <c r="E20" s="24"/>
      <c r="F20" s="41"/>
      <c r="G20" s="101"/>
      <c r="H20" s="102"/>
      <c r="I20" s="82"/>
      <c r="J20" s="78"/>
    </row>
    <row r="21" spans="1:11" s="3" customFormat="1" ht="12.75" x14ac:dyDescent="0.2">
      <c r="A21" s="74"/>
      <c r="B21" s="42" t="s">
        <v>20</v>
      </c>
      <c r="C21" s="42"/>
      <c r="D21" s="75"/>
      <c r="E21" s="6"/>
      <c r="F21" s="17"/>
      <c r="G21" s="17"/>
      <c r="H21" s="17"/>
      <c r="I21" s="75"/>
      <c r="J21" s="18"/>
    </row>
    <row r="22" spans="1:11" s="3" customFormat="1" ht="12.75" x14ac:dyDescent="0.2">
      <c r="A22" s="36"/>
      <c r="B22" s="37" t="s">
        <v>17</v>
      </c>
      <c r="C22" s="37"/>
      <c r="D22" s="38"/>
      <c r="E22" s="39">
        <f>SUM(E15:E19)</f>
        <v>195413.734</v>
      </c>
      <c r="F22" s="39">
        <f>SUM(F15:F19)</f>
        <v>1973.7339999999999</v>
      </c>
      <c r="G22" s="64">
        <f>SUM(G15:G19)</f>
        <v>94700</v>
      </c>
      <c r="H22" s="51">
        <f>SUM(H15:H19)</f>
        <v>98740</v>
      </c>
      <c r="I22" s="38"/>
      <c r="J22" s="35"/>
    </row>
    <row r="23" spans="1:11" s="3" customFormat="1" ht="13.5" thickBot="1" x14ac:dyDescent="0.25">
      <c r="A23" s="9"/>
      <c r="B23" s="10" t="s">
        <v>21</v>
      </c>
      <c r="C23" s="10"/>
      <c r="D23" s="14"/>
      <c r="E23" s="11"/>
      <c r="F23" s="11"/>
      <c r="G23" s="65"/>
      <c r="H23" s="19"/>
      <c r="I23" s="14"/>
      <c r="J23" s="21"/>
    </row>
    <row r="24" spans="1:11" s="3" customFormat="1" ht="12.75" x14ac:dyDescent="0.2">
      <c r="A24" s="137" t="s">
        <v>43</v>
      </c>
      <c r="B24" s="138"/>
      <c r="C24" s="138"/>
      <c r="D24" s="138"/>
      <c r="E24" s="138"/>
      <c r="F24" s="138"/>
      <c r="G24" s="138"/>
      <c r="H24" s="138"/>
      <c r="I24" s="138"/>
      <c r="J24" s="139"/>
    </row>
    <row r="25" spans="1:11" s="47" customFormat="1" ht="33.75" customHeight="1" outlineLevel="1" x14ac:dyDescent="0.2">
      <c r="A25" s="141" t="s">
        <v>32</v>
      </c>
      <c r="B25" s="158" t="s">
        <v>16</v>
      </c>
      <c r="C25" s="46" t="s">
        <v>17</v>
      </c>
      <c r="D25" s="146" t="s">
        <v>47</v>
      </c>
      <c r="E25" s="143">
        <f>F25+G25+H25+F26+G26+H26</f>
        <v>6124.0572400000001</v>
      </c>
      <c r="F25" s="41">
        <f>F27</f>
        <v>1573.0572400000001</v>
      </c>
      <c r="G25" s="54">
        <v>2000</v>
      </c>
      <c r="H25" s="50">
        <v>2000</v>
      </c>
      <c r="I25" s="147" t="s">
        <v>25</v>
      </c>
      <c r="J25" s="142"/>
    </row>
    <row r="26" spans="1:11" s="47" customFormat="1" ht="33" customHeight="1" outlineLevel="1" x14ac:dyDescent="0.2">
      <c r="A26" s="141"/>
      <c r="B26" s="158"/>
      <c r="C26" s="46" t="s">
        <v>18</v>
      </c>
      <c r="D26" s="146"/>
      <c r="E26" s="144"/>
      <c r="F26" s="41">
        <v>551</v>
      </c>
      <c r="G26" s="54"/>
      <c r="H26" s="50"/>
      <c r="I26" s="147"/>
      <c r="J26" s="140"/>
    </row>
    <row r="27" spans="1:11" s="47" customFormat="1" ht="12.75" outlineLevel="2" x14ac:dyDescent="0.2">
      <c r="A27" s="141" t="s">
        <v>40</v>
      </c>
      <c r="B27" s="145" t="s">
        <v>63</v>
      </c>
      <c r="C27" s="46" t="s">
        <v>17</v>
      </c>
      <c r="D27" s="146">
        <v>2018</v>
      </c>
      <c r="E27" s="143">
        <f>F27+F28</f>
        <v>2124.0572400000001</v>
      </c>
      <c r="F27" s="41">
        <v>1573.0572400000001</v>
      </c>
      <c r="G27" s="54"/>
      <c r="H27" s="50"/>
      <c r="I27" s="147" t="s">
        <v>25</v>
      </c>
      <c r="J27" s="140"/>
    </row>
    <row r="28" spans="1:11" s="47" customFormat="1" ht="39" customHeight="1" outlineLevel="2" x14ac:dyDescent="0.2">
      <c r="A28" s="141"/>
      <c r="B28" s="145"/>
      <c r="C28" s="46" t="s">
        <v>18</v>
      </c>
      <c r="D28" s="146"/>
      <c r="E28" s="144"/>
      <c r="F28" s="41">
        <v>551</v>
      </c>
      <c r="G28" s="54"/>
      <c r="H28" s="50"/>
      <c r="I28" s="147"/>
      <c r="J28" s="140"/>
    </row>
    <row r="29" spans="1:11" s="3" customFormat="1" ht="38.25" outlineLevel="1" x14ac:dyDescent="0.2">
      <c r="A29" s="112" t="s">
        <v>33</v>
      </c>
      <c r="B29" s="46" t="s">
        <v>66</v>
      </c>
      <c r="C29" s="116" t="s">
        <v>19</v>
      </c>
      <c r="D29" s="113">
        <v>2018</v>
      </c>
      <c r="E29" s="41">
        <f>F29+G29+H29</f>
        <v>3279.5496699999999</v>
      </c>
      <c r="F29" s="41">
        <v>3279.5496699999999</v>
      </c>
      <c r="G29" s="54"/>
      <c r="H29" s="50"/>
      <c r="I29" s="82" t="s">
        <v>25</v>
      </c>
      <c r="J29" s="106"/>
    </row>
    <row r="30" spans="1:11" s="3" customFormat="1" ht="25.5" outlineLevel="1" x14ac:dyDescent="0.2">
      <c r="A30" s="121" t="s">
        <v>34</v>
      </c>
      <c r="B30" s="135" t="s">
        <v>58</v>
      </c>
      <c r="C30" s="116" t="s">
        <v>19</v>
      </c>
      <c r="D30" s="120">
        <v>2018</v>
      </c>
      <c r="E30" s="41">
        <f>F30+G30+H30</f>
        <v>5987.3644599999998</v>
      </c>
      <c r="F30" s="41">
        <v>5987.3644599999998</v>
      </c>
      <c r="G30" s="54"/>
      <c r="H30" s="50"/>
      <c r="I30" s="82" t="s">
        <v>25</v>
      </c>
      <c r="J30" s="106"/>
    </row>
    <row r="31" spans="1:11" s="3" customFormat="1" ht="25.5" outlineLevel="1" x14ac:dyDescent="0.2">
      <c r="A31" s="134" t="s">
        <v>48</v>
      </c>
      <c r="B31" s="133" t="s">
        <v>67</v>
      </c>
      <c r="C31" s="96" t="s">
        <v>19</v>
      </c>
      <c r="D31" s="82">
        <v>2018</v>
      </c>
      <c r="E31" s="24">
        <f t="shared" ref="E31:E39" si="1">F31+G31+H31</f>
        <v>3833.5821500000002</v>
      </c>
      <c r="F31" s="128">
        <v>3833.5821500000002</v>
      </c>
      <c r="G31" s="7"/>
      <c r="H31" s="7"/>
      <c r="I31" s="82" t="s">
        <v>25</v>
      </c>
      <c r="J31" s="106"/>
    </row>
    <row r="32" spans="1:11" s="3" customFormat="1" ht="38.25" outlineLevel="1" x14ac:dyDescent="0.2">
      <c r="A32" s="134" t="s">
        <v>49</v>
      </c>
      <c r="B32" s="133" t="s">
        <v>68</v>
      </c>
      <c r="C32" s="96" t="s">
        <v>19</v>
      </c>
      <c r="D32" s="82">
        <v>2018</v>
      </c>
      <c r="E32" s="24">
        <f t="shared" si="1"/>
        <v>3535.5264099999999</v>
      </c>
      <c r="F32" s="128">
        <v>3535.5264099999999</v>
      </c>
      <c r="G32" s="7"/>
      <c r="H32" s="7"/>
      <c r="I32" s="82" t="s">
        <v>25</v>
      </c>
      <c r="J32" s="106"/>
    </row>
    <row r="33" spans="1:10" s="3" customFormat="1" ht="38.25" outlineLevel="1" x14ac:dyDescent="0.2">
      <c r="A33" s="134" t="s">
        <v>50</v>
      </c>
      <c r="B33" s="133" t="s">
        <v>87</v>
      </c>
      <c r="C33" s="96" t="s">
        <v>19</v>
      </c>
      <c r="D33" s="82">
        <v>2018</v>
      </c>
      <c r="E33" s="24">
        <f t="shared" si="1"/>
        <v>1364.38266</v>
      </c>
      <c r="F33" s="128">
        <v>1364.38266</v>
      </c>
      <c r="G33" s="7"/>
      <c r="H33" s="7"/>
      <c r="I33" s="82" t="s">
        <v>25</v>
      </c>
      <c r="J33" s="106"/>
    </row>
    <row r="34" spans="1:10" s="3" customFormat="1" ht="25.5" outlineLevel="1" x14ac:dyDescent="0.2">
      <c r="A34" s="134" t="s">
        <v>65</v>
      </c>
      <c r="B34" s="127" t="s">
        <v>70</v>
      </c>
      <c r="C34" s="116" t="s">
        <v>19</v>
      </c>
      <c r="D34" s="126">
        <v>2019</v>
      </c>
      <c r="E34" s="41">
        <f t="shared" ref="E34" si="2">F34+G34+H34</f>
        <v>0</v>
      </c>
      <c r="F34" s="128"/>
      <c r="G34" s="41">
        <v>0</v>
      </c>
      <c r="H34" s="87"/>
      <c r="I34" s="126" t="s">
        <v>25</v>
      </c>
      <c r="J34" s="122"/>
    </row>
    <row r="35" spans="1:10" s="3" customFormat="1" ht="25.5" outlineLevel="1" x14ac:dyDescent="0.2">
      <c r="A35" s="134" t="s">
        <v>76</v>
      </c>
      <c r="B35" s="127" t="s">
        <v>71</v>
      </c>
      <c r="C35" s="116" t="s">
        <v>19</v>
      </c>
      <c r="D35" s="126">
        <v>2019</v>
      </c>
      <c r="E35" s="41">
        <f t="shared" ref="E35:E38" si="3">F35+G35+H35</f>
        <v>0</v>
      </c>
      <c r="F35" s="128"/>
      <c r="G35" s="41">
        <v>0</v>
      </c>
      <c r="H35" s="87"/>
      <c r="I35" s="126" t="s">
        <v>25</v>
      </c>
      <c r="J35" s="122"/>
    </row>
    <row r="36" spans="1:10" s="3" customFormat="1" ht="25.5" outlineLevel="1" x14ac:dyDescent="0.2">
      <c r="A36" s="134" t="s">
        <v>77</v>
      </c>
      <c r="B36" s="127" t="s">
        <v>72</v>
      </c>
      <c r="C36" s="116" t="s">
        <v>19</v>
      </c>
      <c r="D36" s="126">
        <v>2019</v>
      </c>
      <c r="E36" s="41">
        <f t="shared" si="3"/>
        <v>0</v>
      </c>
      <c r="F36" s="128"/>
      <c r="G36" s="41">
        <v>0</v>
      </c>
      <c r="H36" s="87"/>
      <c r="I36" s="126" t="s">
        <v>25</v>
      </c>
      <c r="J36" s="122"/>
    </row>
    <row r="37" spans="1:10" s="3" customFormat="1" ht="25.5" outlineLevel="1" x14ac:dyDescent="0.2">
      <c r="A37" s="134" t="s">
        <v>78</v>
      </c>
      <c r="B37" s="127" t="s">
        <v>73</v>
      </c>
      <c r="C37" s="116" t="s">
        <v>19</v>
      </c>
      <c r="D37" s="126">
        <v>2019</v>
      </c>
      <c r="E37" s="41">
        <f t="shared" si="3"/>
        <v>0</v>
      </c>
      <c r="F37" s="128"/>
      <c r="G37" s="41">
        <v>0</v>
      </c>
      <c r="H37" s="87"/>
      <c r="I37" s="126" t="s">
        <v>25</v>
      </c>
      <c r="J37" s="122"/>
    </row>
    <row r="38" spans="1:10" s="3" customFormat="1" ht="25.5" outlineLevel="1" x14ac:dyDescent="0.2">
      <c r="A38" s="134" t="s">
        <v>79</v>
      </c>
      <c r="B38" s="127" t="s">
        <v>75</v>
      </c>
      <c r="C38" s="116" t="s">
        <v>19</v>
      </c>
      <c r="D38" s="126">
        <v>2020</v>
      </c>
      <c r="E38" s="41">
        <f t="shared" si="3"/>
        <v>0</v>
      </c>
      <c r="F38" s="128"/>
      <c r="G38" s="41"/>
      <c r="H38" s="41">
        <v>0</v>
      </c>
      <c r="I38" s="126" t="s">
        <v>25</v>
      </c>
      <c r="J38" s="122"/>
    </row>
    <row r="39" spans="1:10" s="3" customFormat="1" ht="25.5" outlineLevel="1" x14ac:dyDescent="0.2">
      <c r="A39" s="134" t="s">
        <v>80</v>
      </c>
      <c r="B39" s="127" t="s">
        <v>74</v>
      </c>
      <c r="C39" s="116" t="s">
        <v>19</v>
      </c>
      <c r="D39" s="113">
        <v>2020</v>
      </c>
      <c r="E39" s="41">
        <f t="shared" si="1"/>
        <v>0</v>
      </c>
      <c r="F39" s="128"/>
      <c r="G39" s="41"/>
      <c r="H39" s="41">
        <v>0</v>
      </c>
      <c r="I39" s="107" t="s">
        <v>25</v>
      </c>
      <c r="J39" s="108"/>
    </row>
    <row r="40" spans="1:10" s="3" customFormat="1" ht="12.75" outlineLevel="1" x14ac:dyDescent="0.2">
      <c r="A40" s="104"/>
      <c r="B40" s="7"/>
      <c r="C40" s="7"/>
      <c r="D40" s="7"/>
      <c r="E40" s="7"/>
      <c r="F40" s="7"/>
      <c r="G40" s="7"/>
      <c r="H40" s="7"/>
      <c r="I40" s="82"/>
      <c r="J40" s="105"/>
    </row>
    <row r="41" spans="1:10" s="3" customFormat="1" ht="12.75" x14ac:dyDescent="0.2">
      <c r="A41" s="8"/>
      <c r="B41" s="5" t="s">
        <v>22</v>
      </c>
      <c r="C41" s="5"/>
      <c r="D41" s="4"/>
      <c r="E41" s="43">
        <f>F41+G41+H41</f>
        <v>24124.462589999996</v>
      </c>
      <c r="F41" s="76">
        <f t="shared" ref="F41:G41" si="4">F42+F43</f>
        <v>20124.462589999996</v>
      </c>
      <c r="G41" s="63">
        <f t="shared" si="4"/>
        <v>2000</v>
      </c>
      <c r="H41" s="17">
        <f>H42+H43</f>
        <v>2000</v>
      </c>
      <c r="I41" s="4"/>
      <c r="J41" s="18"/>
    </row>
    <row r="42" spans="1:10" s="3" customFormat="1" ht="12.75" x14ac:dyDescent="0.2">
      <c r="A42" s="36"/>
      <c r="B42" s="37" t="s">
        <v>17</v>
      </c>
      <c r="C42" s="37"/>
      <c r="D42" s="38"/>
      <c r="E42" s="39">
        <f>F42+G42+H42</f>
        <v>23573.462589999996</v>
      </c>
      <c r="F42" s="34">
        <f>SUM(F29:F39)+F25</f>
        <v>19573.462589999996</v>
      </c>
      <c r="G42" s="64">
        <f>SUM(G29:G39)+G25</f>
        <v>2000</v>
      </c>
      <c r="H42" s="51">
        <f>SUM(H29:H39)+H25</f>
        <v>2000</v>
      </c>
      <c r="I42" s="38"/>
      <c r="J42" s="35"/>
    </row>
    <row r="43" spans="1:10" s="3" customFormat="1" ht="13.5" thickBot="1" x14ac:dyDescent="0.25">
      <c r="A43" s="9"/>
      <c r="B43" s="10" t="s">
        <v>21</v>
      </c>
      <c r="C43" s="10"/>
      <c r="D43" s="14"/>
      <c r="E43" s="11">
        <f>F43+G43+H43</f>
        <v>551</v>
      </c>
      <c r="F43" s="25">
        <f>F26</f>
        <v>551</v>
      </c>
      <c r="G43" s="65">
        <f>G26</f>
        <v>0</v>
      </c>
      <c r="H43" s="19">
        <f>H26</f>
        <v>0</v>
      </c>
      <c r="I43" s="14"/>
      <c r="J43" s="21"/>
    </row>
    <row r="44" spans="1:10" s="3" customFormat="1" ht="12.75" x14ac:dyDescent="0.2">
      <c r="A44" s="137" t="s">
        <v>52</v>
      </c>
      <c r="B44" s="138"/>
      <c r="C44" s="138"/>
      <c r="D44" s="138"/>
      <c r="E44" s="138"/>
      <c r="F44" s="138"/>
      <c r="G44" s="138"/>
      <c r="H44" s="138"/>
      <c r="I44" s="138"/>
      <c r="J44" s="139"/>
    </row>
    <row r="45" spans="1:10" s="2" customFormat="1" ht="25.5" outlineLevel="1" x14ac:dyDescent="0.2">
      <c r="A45" s="112" t="s">
        <v>35</v>
      </c>
      <c r="B45" s="46" t="s">
        <v>44</v>
      </c>
      <c r="C45" s="46" t="s">
        <v>19</v>
      </c>
      <c r="D45" s="114" t="s">
        <v>47</v>
      </c>
      <c r="E45" s="41">
        <f>F45+G45+H45</f>
        <v>11914.879349999999</v>
      </c>
      <c r="F45" s="41">
        <v>5914.8793500000002</v>
      </c>
      <c r="G45" s="53">
        <v>3000</v>
      </c>
      <c r="H45" s="16">
        <v>3000</v>
      </c>
      <c r="I45" s="82" t="s">
        <v>25</v>
      </c>
      <c r="J45" s="109"/>
    </row>
    <row r="46" spans="1:10" s="2" customFormat="1" ht="12.75" outlineLevel="1" x14ac:dyDescent="0.2">
      <c r="A46" s="81"/>
      <c r="B46" s="42"/>
      <c r="C46" s="42"/>
      <c r="D46" s="42"/>
      <c r="E46" s="6"/>
      <c r="F46" s="6"/>
      <c r="G46" s="52"/>
      <c r="H46" s="15"/>
      <c r="I46" s="42"/>
      <c r="J46" s="18"/>
    </row>
    <row r="47" spans="1:10" s="85" customFormat="1" ht="12.75" x14ac:dyDescent="0.2">
      <c r="A47" s="83"/>
      <c r="B47" s="84" t="s">
        <v>45</v>
      </c>
      <c r="C47" s="84"/>
      <c r="D47" s="80"/>
      <c r="E47" s="87"/>
      <c r="F47" s="87"/>
      <c r="G47" s="88"/>
      <c r="H47" s="86"/>
      <c r="I47" s="84"/>
      <c r="J47" s="71"/>
    </row>
    <row r="48" spans="1:10" s="3" customFormat="1" ht="12.75" x14ac:dyDescent="0.2">
      <c r="A48" s="36"/>
      <c r="B48" s="37" t="s">
        <v>17</v>
      </c>
      <c r="C48" s="37"/>
      <c r="D48" s="38"/>
      <c r="E48" s="39">
        <f>SUM(E45:E45)</f>
        <v>11914.879349999999</v>
      </c>
      <c r="F48" s="39">
        <f>SUM(F45:F45)</f>
        <v>5914.8793500000002</v>
      </c>
      <c r="G48" s="64">
        <f>SUM(G45:G45)</f>
        <v>3000</v>
      </c>
      <c r="H48" s="51">
        <f>SUM(H45:H45)</f>
        <v>3000</v>
      </c>
      <c r="I48" s="37"/>
      <c r="J48" s="35"/>
    </row>
    <row r="49" spans="1:12" s="3" customFormat="1" ht="13.5" thickBot="1" x14ac:dyDescent="0.25">
      <c r="A49" s="9"/>
      <c r="B49" s="10" t="s">
        <v>21</v>
      </c>
      <c r="C49" s="10"/>
      <c r="D49" s="14"/>
      <c r="E49" s="11"/>
      <c r="F49" s="11"/>
      <c r="G49" s="66"/>
      <c r="H49" s="20"/>
      <c r="I49" s="10"/>
      <c r="J49" s="21"/>
      <c r="L49" s="90"/>
    </row>
    <row r="50" spans="1:12" s="3" customFormat="1" ht="12.75" x14ac:dyDescent="0.2">
      <c r="A50" s="137" t="s">
        <v>53</v>
      </c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2" s="2" customFormat="1" ht="63.75" outlineLevel="1" x14ac:dyDescent="0.2">
      <c r="A51" s="48" t="s">
        <v>36</v>
      </c>
      <c r="B51" s="136" t="s">
        <v>81</v>
      </c>
      <c r="C51" s="22" t="s">
        <v>19</v>
      </c>
      <c r="D51" s="89" t="s">
        <v>47</v>
      </c>
      <c r="E51" s="24">
        <f>F51+G51+H51</f>
        <v>499</v>
      </c>
      <c r="F51" s="41">
        <v>499</v>
      </c>
      <c r="G51" s="53">
        <v>0</v>
      </c>
      <c r="H51" s="16">
        <v>0</v>
      </c>
      <c r="I51" s="82" t="s">
        <v>25</v>
      </c>
      <c r="J51" s="109"/>
    </row>
    <row r="52" spans="1:12" s="2" customFormat="1" ht="38.25" outlineLevel="1" x14ac:dyDescent="0.2">
      <c r="A52" s="48" t="s">
        <v>84</v>
      </c>
      <c r="B52" s="118" t="s">
        <v>85</v>
      </c>
      <c r="C52" s="22" t="s">
        <v>19</v>
      </c>
      <c r="D52" s="89">
        <v>2018</v>
      </c>
      <c r="E52" s="24">
        <f>F52+G52+H52</f>
        <v>98.825829999999996</v>
      </c>
      <c r="F52" s="41">
        <v>98.825829999999996</v>
      </c>
      <c r="G52" s="53">
        <v>0</v>
      </c>
      <c r="H52" s="16">
        <v>0</v>
      </c>
      <c r="I52" s="82" t="s">
        <v>25</v>
      </c>
      <c r="J52" s="18"/>
    </row>
    <row r="53" spans="1:12" s="3" customFormat="1" ht="12.75" x14ac:dyDescent="0.2">
      <c r="A53" s="81"/>
      <c r="B53" s="42" t="s">
        <v>26</v>
      </c>
      <c r="C53" s="42"/>
      <c r="D53" s="82"/>
      <c r="E53" s="6"/>
      <c r="F53" s="6"/>
      <c r="G53" s="63"/>
      <c r="H53" s="17"/>
      <c r="I53" s="42"/>
      <c r="J53" s="18"/>
    </row>
    <row r="54" spans="1:12" s="3" customFormat="1" ht="12.75" x14ac:dyDescent="0.2">
      <c r="A54" s="36"/>
      <c r="B54" s="37" t="s">
        <v>17</v>
      </c>
      <c r="C54" s="37"/>
      <c r="D54" s="38"/>
      <c r="E54" s="39">
        <f>E51+E52</f>
        <v>597.82583</v>
      </c>
      <c r="F54" s="39">
        <f>F51+F52</f>
        <v>597.82583</v>
      </c>
      <c r="G54" s="64">
        <f>G51+G52</f>
        <v>0</v>
      </c>
      <c r="H54" s="51">
        <f>H51+H52</f>
        <v>0</v>
      </c>
      <c r="I54" s="37"/>
      <c r="J54" s="35"/>
    </row>
    <row r="55" spans="1:12" s="3" customFormat="1" ht="13.5" thickBot="1" x14ac:dyDescent="0.25">
      <c r="A55" s="81"/>
      <c r="B55" s="42" t="s">
        <v>21</v>
      </c>
      <c r="C55" s="42"/>
      <c r="D55" s="82"/>
      <c r="E55" s="6"/>
      <c r="F55" s="6"/>
      <c r="G55" s="63"/>
      <c r="H55" s="17"/>
      <c r="I55" s="42"/>
      <c r="J55" s="18"/>
    </row>
    <row r="56" spans="1:12" s="3" customFormat="1" ht="12.75" x14ac:dyDescent="0.2">
      <c r="A56" s="137" t="s">
        <v>54</v>
      </c>
      <c r="B56" s="138"/>
      <c r="C56" s="138"/>
      <c r="D56" s="138"/>
      <c r="E56" s="138"/>
      <c r="F56" s="138"/>
      <c r="G56" s="138"/>
      <c r="H56" s="138"/>
      <c r="I56" s="138"/>
      <c r="J56" s="139"/>
    </row>
    <row r="57" spans="1:12" s="2" customFormat="1" ht="51" outlineLevel="1" x14ac:dyDescent="0.2">
      <c r="A57" s="48" t="s">
        <v>37</v>
      </c>
      <c r="B57" s="40" t="s">
        <v>86</v>
      </c>
      <c r="C57" s="22" t="s">
        <v>19</v>
      </c>
      <c r="D57" s="89" t="s">
        <v>47</v>
      </c>
      <c r="E57" s="24">
        <f>F57+G57+H57</f>
        <v>1513</v>
      </c>
      <c r="F57" s="41">
        <v>513</v>
      </c>
      <c r="G57" s="53">
        <v>500</v>
      </c>
      <c r="H57" s="16">
        <v>500</v>
      </c>
      <c r="I57" s="82" t="s">
        <v>25</v>
      </c>
      <c r="J57" s="109"/>
    </row>
    <row r="58" spans="1:12" s="2" customFormat="1" ht="12.75" outlineLevel="1" x14ac:dyDescent="0.2">
      <c r="A58" s="48"/>
      <c r="B58" s="40"/>
      <c r="C58" s="22"/>
      <c r="D58" s="89"/>
      <c r="E58" s="24"/>
      <c r="F58" s="24"/>
      <c r="G58" s="53"/>
      <c r="H58" s="16"/>
      <c r="I58" s="82"/>
      <c r="J58" s="18"/>
    </row>
    <row r="59" spans="1:12" s="3" customFormat="1" ht="12.75" x14ac:dyDescent="0.2">
      <c r="A59" s="81"/>
      <c r="B59" s="42" t="s">
        <v>26</v>
      </c>
      <c r="C59" s="42"/>
      <c r="D59" s="82"/>
      <c r="E59" s="6"/>
      <c r="F59" s="6"/>
      <c r="G59" s="63"/>
      <c r="H59" s="17"/>
      <c r="I59" s="42"/>
      <c r="J59" s="18"/>
    </row>
    <row r="60" spans="1:12" s="3" customFormat="1" ht="12.75" x14ac:dyDescent="0.2">
      <c r="A60" s="36"/>
      <c r="B60" s="37" t="s">
        <v>17</v>
      </c>
      <c r="C60" s="37"/>
      <c r="D60" s="38"/>
      <c r="E60" s="39">
        <f>E57</f>
        <v>1513</v>
      </c>
      <c r="F60" s="39">
        <f>F57</f>
        <v>513</v>
      </c>
      <c r="G60" s="64">
        <f>G57</f>
        <v>500</v>
      </c>
      <c r="H60" s="51">
        <f>H57</f>
        <v>500</v>
      </c>
      <c r="I60" s="37"/>
      <c r="J60" s="35"/>
    </row>
    <row r="61" spans="1:12" s="3" customFormat="1" ht="13.5" thickBot="1" x14ac:dyDescent="0.25">
      <c r="A61" s="81"/>
      <c r="B61" s="42" t="s">
        <v>21</v>
      </c>
      <c r="C61" s="42"/>
      <c r="D61" s="82"/>
      <c r="E61" s="6"/>
      <c r="F61" s="6"/>
      <c r="G61" s="63"/>
      <c r="H61" s="17"/>
      <c r="I61" s="42"/>
      <c r="J61" s="18"/>
    </row>
    <row r="62" spans="1:12" s="3" customFormat="1" ht="12.75" x14ac:dyDescent="0.2">
      <c r="A62" s="137" t="s">
        <v>55</v>
      </c>
      <c r="B62" s="138"/>
      <c r="C62" s="138"/>
      <c r="D62" s="138"/>
      <c r="E62" s="138"/>
      <c r="F62" s="138"/>
      <c r="G62" s="138"/>
      <c r="H62" s="138"/>
      <c r="I62" s="138"/>
      <c r="J62" s="139"/>
    </row>
    <row r="63" spans="1:12" s="2" customFormat="1" ht="63.75" outlineLevel="1" x14ac:dyDescent="0.2">
      <c r="A63" s="112" t="s">
        <v>38</v>
      </c>
      <c r="B63" s="118" t="s">
        <v>88</v>
      </c>
      <c r="C63" s="46" t="s">
        <v>19</v>
      </c>
      <c r="D63" s="114" t="s">
        <v>47</v>
      </c>
      <c r="E63" s="41">
        <f>F63+G63+H63</f>
        <v>1340</v>
      </c>
      <c r="F63" s="41">
        <v>1140</v>
      </c>
      <c r="G63" s="53">
        <v>100</v>
      </c>
      <c r="H63" s="16">
        <v>100</v>
      </c>
      <c r="I63" s="29" t="s">
        <v>25</v>
      </c>
      <c r="J63" s="109"/>
      <c r="K63" s="91"/>
    </row>
    <row r="64" spans="1:12" s="2" customFormat="1" ht="114.75" outlineLevel="1" x14ac:dyDescent="0.2">
      <c r="A64" s="123" t="s">
        <v>56</v>
      </c>
      <c r="B64" s="118" t="s">
        <v>42</v>
      </c>
      <c r="C64" s="124" t="s">
        <v>19</v>
      </c>
      <c r="D64" s="125" t="s">
        <v>47</v>
      </c>
      <c r="E64" s="41">
        <f t="shared" ref="E64:E65" si="5">F64+G64+H64</f>
        <v>3956.252740000004</v>
      </c>
      <c r="F64" s="41">
        <f>F73-F69-F60-F54-F48-F42-F22</f>
        <v>3756.252740000004</v>
      </c>
      <c r="G64" s="53">
        <v>100</v>
      </c>
      <c r="H64" s="16">
        <v>100</v>
      </c>
      <c r="I64" s="89" t="s">
        <v>25</v>
      </c>
      <c r="J64" s="129"/>
      <c r="K64" s="91"/>
    </row>
    <row r="65" spans="1:13" s="2" customFormat="1" ht="45" outlineLevel="1" x14ac:dyDescent="0.2">
      <c r="A65" s="123" t="s">
        <v>57</v>
      </c>
      <c r="B65" s="119" t="s">
        <v>82</v>
      </c>
      <c r="C65" s="124" t="s">
        <v>19</v>
      </c>
      <c r="D65" s="125">
        <v>2018</v>
      </c>
      <c r="E65" s="41">
        <f t="shared" si="5"/>
        <v>1840.95534</v>
      </c>
      <c r="F65" s="41">
        <v>1840.95534</v>
      </c>
      <c r="G65" s="54"/>
      <c r="H65" s="50"/>
      <c r="I65" s="89" t="s">
        <v>25</v>
      </c>
      <c r="J65" s="129"/>
      <c r="K65" s="91"/>
    </row>
    <row r="66" spans="1:13" s="2" customFormat="1" ht="45" outlineLevel="1" x14ac:dyDescent="0.2">
      <c r="A66" s="112" t="s">
        <v>69</v>
      </c>
      <c r="B66" s="119" t="s">
        <v>83</v>
      </c>
      <c r="C66" s="46" t="s">
        <v>19</v>
      </c>
      <c r="D66" s="114">
        <v>2018</v>
      </c>
      <c r="E66" s="41">
        <f t="shared" ref="E66" si="6">F66+G66+H66</f>
        <v>1789.8901499999999</v>
      </c>
      <c r="F66" s="41">
        <v>1789.8901499999999</v>
      </c>
      <c r="G66" s="53"/>
      <c r="H66" s="16"/>
      <c r="I66" s="89" t="s">
        <v>25</v>
      </c>
      <c r="J66" s="109"/>
      <c r="K66" s="91"/>
    </row>
    <row r="67" spans="1:13" s="2" customFormat="1" ht="12.75" outlineLevel="1" x14ac:dyDescent="0.2">
      <c r="A67" s="48"/>
      <c r="B67" s="40"/>
      <c r="C67" s="22"/>
      <c r="D67" s="23"/>
      <c r="E67" s="24"/>
      <c r="F67" s="24"/>
      <c r="G67" s="53"/>
      <c r="H67" s="16"/>
      <c r="I67" s="79"/>
      <c r="J67" s="18"/>
    </row>
    <row r="68" spans="1:13" s="3" customFormat="1" ht="12.75" x14ac:dyDescent="0.2">
      <c r="A68" s="27"/>
      <c r="B68" s="28" t="s">
        <v>39</v>
      </c>
      <c r="C68" s="28"/>
      <c r="D68" s="29"/>
      <c r="E68" s="6"/>
      <c r="F68" s="6"/>
      <c r="G68" s="63"/>
      <c r="H68" s="17"/>
      <c r="I68" s="28"/>
      <c r="J68" s="18"/>
    </row>
    <row r="69" spans="1:13" s="3" customFormat="1" ht="12.75" x14ac:dyDescent="0.2">
      <c r="A69" s="36"/>
      <c r="B69" s="37" t="s">
        <v>17</v>
      </c>
      <c r="C69" s="37"/>
      <c r="D69" s="38"/>
      <c r="E69" s="39">
        <f>F69+G69+H69</f>
        <v>5170.8454899999997</v>
      </c>
      <c r="F69" s="39">
        <f>F63+F65+F66</f>
        <v>4770.8454899999997</v>
      </c>
      <c r="G69" s="64">
        <f>SUM(G63:G66)</f>
        <v>200</v>
      </c>
      <c r="H69" s="51">
        <f>SUM(H63:H66)</f>
        <v>200</v>
      </c>
      <c r="I69" s="37"/>
      <c r="J69" s="35"/>
    </row>
    <row r="70" spans="1:13" s="3" customFormat="1" ht="12.75" x14ac:dyDescent="0.2">
      <c r="A70" s="27"/>
      <c r="B70" s="28" t="s">
        <v>21</v>
      </c>
      <c r="C70" s="28"/>
      <c r="D70" s="29"/>
      <c r="E70" s="6"/>
      <c r="F70" s="6"/>
      <c r="G70" s="63"/>
      <c r="H70" s="17"/>
      <c r="I70" s="28"/>
      <c r="J70" s="18"/>
    </row>
    <row r="71" spans="1:13" s="3" customFormat="1" ht="13.5" thickBot="1" x14ac:dyDescent="0.25">
      <c r="A71" s="30"/>
      <c r="B71" s="31"/>
      <c r="C71" s="31"/>
      <c r="D71" s="32"/>
      <c r="E71" s="33"/>
      <c r="F71" s="33"/>
      <c r="G71" s="67"/>
      <c r="H71" s="57"/>
      <c r="I71" s="31"/>
      <c r="J71" s="72"/>
    </row>
    <row r="72" spans="1:13" s="2" customFormat="1" ht="15" customHeight="1" x14ac:dyDescent="0.2">
      <c r="A72" s="148" t="s">
        <v>23</v>
      </c>
      <c r="B72" s="149"/>
      <c r="C72" s="45"/>
      <c r="D72" s="45"/>
      <c r="E72" s="49">
        <f>E73+E74</f>
        <v>242491</v>
      </c>
      <c r="F72" s="49">
        <f>37651</f>
        <v>37651</v>
      </c>
      <c r="G72" s="68">
        <f t="shared" ref="G72:H72" si="7">G73+G74</f>
        <v>100400</v>
      </c>
      <c r="H72" s="58">
        <f t="shared" si="7"/>
        <v>104440</v>
      </c>
      <c r="I72" s="45"/>
      <c r="J72" s="73"/>
      <c r="L72" s="92"/>
      <c r="M72" s="93"/>
    </row>
    <row r="73" spans="1:13" s="2" customFormat="1" ht="15" customHeight="1" x14ac:dyDescent="0.2">
      <c r="A73" s="150" t="s">
        <v>17</v>
      </c>
      <c r="B73" s="151"/>
      <c r="C73" s="37"/>
      <c r="D73" s="37"/>
      <c r="E73" s="39">
        <f>F73+G73+H73</f>
        <v>241940</v>
      </c>
      <c r="F73" s="34">
        <f>F72-F74</f>
        <v>37100</v>
      </c>
      <c r="G73" s="64">
        <f>G42+G54+G69+G22+G48+G60</f>
        <v>100400</v>
      </c>
      <c r="H73" s="51">
        <f>H42+H54+H69+H22+H48+H60</f>
        <v>104440</v>
      </c>
      <c r="I73" s="37"/>
      <c r="J73" s="35"/>
      <c r="K73" s="94"/>
      <c r="L73" s="92"/>
    </row>
    <row r="74" spans="1:13" s="2" customFormat="1" ht="15.75" customHeight="1" thickBot="1" x14ac:dyDescent="0.25">
      <c r="A74" s="152" t="s">
        <v>21</v>
      </c>
      <c r="B74" s="153"/>
      <c r="C74" s="10"/>
      <c r="D74" s="10"/>
      <c r="E74" s="11">
        <f>F74+G74+H74</f>
        <v>551</v>
      </c>
      <c r="F74" s="11">
        <f>F43</f>
        <v>551</v>
      </c>
      <c r="G74" s="65">
        <f>G43</f>
        <v>0</v>
      </c>
      <c r="H74" s="19">
        <f>H43</f>
        <v>0</v>
      </c>
      <c r="I74" s="10"/>
      <c r="J74" s="21"/>
      <c r="L74" s="92"/>
    </row>
    <row r="75" spans="1:13" x14ac:dyDescent="0.25">
      <c r="C75" s="44"/>
      <c r="E75" s="26"/>
      <c r="F75" s="26"/>
      <c r="G75" s="70"/>
      <c r="H75" s="60"/>
      <c r="I75" s="26"/>
      <c r="J75"/>
    </row>
    <row r="76" spans="1:13" x14ac:dyDescent="0.25">
      <c r="F76" s="26"/>
    </row>
    <row r="77" spans="1:13" x14ac:dyDescent="0.25">
      <c r="B77" s="131"/>
      <c r="C77" s="132"/>
    </row>
    <row r="78" spans="1:13" x14ac:dyDescent="0.25">
      <c r="B78" s="131"/>
      <c r="C78" s="132"/>
    </row>
    <row r="79" spans="1:13" x14ac:dyDescent="0.25">
      <c r="C79" s="132"/>
    </row>
    <row r="80" spans="1:13" x14ac:dyDescent="0.25">
      <c r="C80" s="132"/>
    </row>
    <row r="81" spans="2:6" x14ac:dyDescent="0.25">
      <c r="B81" s="131"/>
      <c r="C81" s="130"/>
      <c r="F81" s="26"/>
    </row>
    <row r="82" spans="2:6" x14ac:dyDescent="0.25">
      <c r="B82" s="131"/>
      <c r="C82" s="130"/>
    </row>
    <row r="83" spans="2:6" x14ac:dyDescent="0.25">
      <c r="B83" s="131"/>
      <c r="C83" s="130"/>
    </row>
    <row r="84" spans="2:6" x14ac:dyDescent="0.25">
      <c r="B84" s="131"/>
      <c r="C84" s="130"/>
    </row>
    <row r="85" spans="2:6" x14ac:dyDescent="0.25">
      <c r="B85" s="131"/>
      <c r="C85" s="130"/>
    </row>
    <row r="86" spans="2:6" x14ac:dyDescent="0.25">
      <c r="B86" s="131"/>
      <c r="C86" s="130"/>
    </row>
    <row r="87" spans="2:6" x14ac:dyDescent="0.25">
      <c r="C87" s="130"/>
    </row>
    <row r="88" spans="2:6" x14ac:dyDescent="0.25">
      <c r="C88" s="130"/>
    </row>
  </sheetData>
  <mergeCells count="33">
    <mergeCell ref="I1:J1"/>
    <mergeCell ref="I25:I26"/>
    <mergeCell ref="A3:J3"/>
    <mergeCell ref="A4:J4"/>
    <mergeCell ref="A5:J5"/>
    <mergeCell ref="A6:J6"/>
    <mergeCell ref="A7:J7"/>
    <mergeCell ref="B25:B26"/>
    <mergeCell ref="D25:D26"/>
    <mergeCell ref="A8:J8"/>
    <mergeCell ref="E25:E26"/>
    <mergeCell ref="A9:J9"/>
    <mergeCell ref="C10:C11"/>
    <mergeCell ref="D10:D11"/>
    <mergeCell ref="F10:H11"/>
    <mergeCell ref="J10:J12"/>
    <mergeCell ref="A72:B72"/>
    <mergeCell ref="A73:B73"/>
    <mergeCell ref="A74:B74"/>
    <mergeCell ref="A62:J62"/>
    <mergeCell ref="A44:J44"/>
    <mergeCell ref="A50:J50"/>
    <mergeCell ref="A56:J56"/>
    <mergeCell ref="A14:J14"/>
    <mergeCell ref="J27:J28"/>
    <mergeCell ref="A25:A26"/>
    <mergeCell ref="A24:J24"/>
    <mergeCell ref="A27:A28"/>
    <mergeCell ref="J25:J26"/>
    <mergeCell ref="E27:E28"/>
    <mergeCell ref="B27:B28"/>
    <mergeCell ref="D27:D28"/>
    <mergeCell ref="I27:I28"/>
  </mergeCells>
  <pageMargins left="0.23622047244094491" right="0.23622047244094491" top="0.35433070866141736" bottom="0.35433070866141736" header="0.19685039370078741" footer="0.11811023622047245"/>
  <pageSetup paperSize="9" scale="86" fitToHeight="0" orientation="landscape" horizontalDpi="1200" r:id="rId1"/>
  <rowBreaks count="2" manualBreakCount="2">
    <brk id="26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дороги</vt:lpstr>
      <vt:lpstr>'Программа дороги'!Область_печати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2018-12-03T12:54:07Z</dcterms:modified>
</cp:coreProperties>
</file>