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745" tabRatio="633"/>
  </bookViews>
  <sheets>
    <sheet name="Программа дороги" sheetId="1" r:id="rId1"/>
  </sheets>
  <definedNames>
    <definedName name="_xlnm.Print_Area" localSheetId="0">'Программа дороги'!$A$1:$J$69</definedName>
  </definedNames>
  <calcPr calcId="152511" iterateDelta="1E-4"/>
</workbook>
</file>

<file path=xl/calcChain.xml><?xml version="1.0" encoding="utf-8"?>
<calcChain xmlns="http://schemas.openxmlformats.org/spreadsheetml/2006/main">
  <c r="F24" i="1" l="1"/>
  <c r="F19" i="1" l="1"/>
  <c r="H19" i="1"/>
  <c r="E19" i="1" s="1"/>
  <c r="G19" i="1"/>
  <c r="E15" i="1"/>
  <c r="E69" i="1"/>
  <c r="E64" i="1"/>
  <c r="E61" i="1"/>
  <c r="E60" i="1"/>
  <c r="E59" i="1"/>
  <c r="E58" i="1"/>
  <c r="E55" i="1"/>
  <c r="E52" i="1"/>
  <c r="E51" i="1"/>
  <c r="E50" i="1"/>
  <c r="E47" i="1"/>
  <c r="E44" i="1"/>
  <c r="E42" i="1"/>
  <c r="E27" i="1"/>
  <c r="E28" i="1"/>
  <c r="E29" i="1"/>
  <c r="E30" i="1"/>
  <c r="E31" i="1"/>
  <c r="E32" i="1"/>
  <c r="E33" i="1"/>
  <c r="E34" i="1"/>
  <c r="E35" i="1"/>
  <c r="E36" i="1"/>
  <c r="E37" i="1"/>
  <c r="E38" i="1"/>
  <c r="E26" i="1"/>
  <c r="E22" i="1"/>
  <c r="E16" i="1"/>
  <c r="F41" i="1" l="1"/>
  <c r="E41" i="1" s="1"/>
  <c r="G41" i="1"/>
  <c r="H41" i="1"/>
  <c r="F42" i="1"/>
  <c r="G42" i="1"/>
  <c r="H42" i="1"/>
  <c r="H55" i="1" l="1"/>
  <c r="G55" i="1"/>
  <c r="F55" i="1"/>
  <c r="F40" i="1" l="1"/>
  <c r="E40" i="1" s="1"/>
  <c r="F64" i="1" l="1"/>
  <c r="H64" i="1" l="1"/>
  <c r="H47" i="1" l="1"/>
  <c r="H68" i="1" s="1"/>
  <c r="G47" i="1"/>
  <c r="F47" i="1"/>
  <c r="F68" i="1" s="1"/>
  <c r="G40" i="1" l="1"/>
  <c r="G64" i="1"/>
  <c r="G68" i="1" l="1"/>
  <c r="E68" i="1" s="1"/>
  <c r="G69" i="1"/>
  <c r="F69" i="1" l="1"/>
  <c r="G67" i="1" l="1"/>
  <c r="F67" i="1" l="1"/>
  <c r="H69" i="1" l="1"/>
  <c r="H40" i="1"/>
  <c r="H67" i="1" l="1"/>
  <c r="E67" i="1" s="1"/>
</calcChain>
</file>

<file path=xl/sharedStrings.xml><?xml version="1.0" encoding="utf-8"?>
<sst xmlns="http://schemas.openxmlformats.org/spreadsheetml/2006/main" count="156" uniqueCount="87">
  <si>
    <t>ПЕРЕЧЕНЬ МЕРОПРИЯТИЙ ПО РЕАЛИЗАЦИИ МУНИЦИПАЛЬНОЙ ПРОГРАММЫ</t>
  </si>
  <si>
    <t>Совершенствование и развитие автомобильных дорог общего пользования местного значения,</t>
  </si>
  <si>
    <t>(наименование программы)</t>
  </si>
  <si>
    <t xml:space="preserve">дворовых территорий многоквартирных домов, проездов к дворовым территориям многоквартирных домов </t>
  </si>
  <si>
    <t>МО «Свердловское городское поселение»</t>
  </si>
  <si>
    <t xml:space="preserve">№  </t>
  </si>
  <si>
    <t>п/п</t>
  </si>
  <si>
    <t>Наименование</t>
  </si>
  <si>
    <t>мероприятия</t>
  </si>
  <si>
    <t>Источники финансирования</t>
  </si>
  <si>
    <t>Срок исполнения</t>
  </si>
  <si>
    <t>Всего</t>
  </si>
  <si>
    <t>(тыс. руб.)</t>
  </si>
  <si>
    <t>Ответственный</t>
  </si>
  <si>
    <t>за выполнение мероприятия</t>
  </si>
  <si>
    <t>Софинансирование при получении субсидий по условиям региональной программы по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</si>
  <si>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 xml:space="preserve">Бюджет МО </t>
  </si>
  <si>
    <t>Бюджет Комитета по дорожному хозяйству ЛО</t>
  </si>
  <si>
    <t>Бюджет МО</t>
  </si>
  <si>
    <t>Итого по разделу 1, в т.ч.:</t>
  </si>
  <si>
    <t>Другие источники</t>
  </si>
  <si>
    <t>Итого по разделу 2, в т.ч.:</t>
  </si>
  <si>
    <t>Итого по программе, в т.ч.:</t>
  </si>
  <si>
    <t>Примечание</t>
  </si>
  <si>
    <t>Администрация МО</t>
  </si>
  <si>
    <t>1.1</t>
  </si>
  <si>
    <t>1.2</t>
  </si>
  <si>
    <t>2.1</t>
  </si>
  <si>
    <t>2.2</t>
  </si>
  <si>
    <t>2.3</t>
  </si>
  <si>
    <t>3.1</t>
  </si>
  <si>
    <t>4.1</t>
  </si>
  <si>
    <t>5.1</t>
  </si>
  <si>
    <t>Паспортизация дорог в границах населенных пунктов</t>
  </si>
  <si>
    <t>2.1.1</t>
  </si>
  <si>
    <t>1. Проектирование строительства, реконструкции и капитального ремонта автомобильных дорог</t>
  </si>
  <si>
    <t>Подготовка документации (ведомости объемов работ, технического состояния); проведение экспертизы проектно-сметной документации, результатов инженерных изысканий, сметной стоимости; проведение экспертизы результатов, предусмотренных контрактами, в части их соответствия условиям контрактов; ведение технического надзора и контроля за выполнением контрактов, строительного контроля, проведение лабораторных испытаний</t>
  </si>
  <si>
    <t>2.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</si>
  <si>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Ремонт автомобильных дорог без а/б покрытия на территории МО "Свердловское городское поселение"</t>
  </si>
  <si>
    <t>Итого по разделу 5, в т.ч.:</t>
  </si>
  <si>
    <t>2.4</t>
  </si>
  <si>
    <t>2.5</t>
  </si>
  <si>
    <t>2.6</t>
  </si>
  <si>
    <t xml:space="preserve">Приложение 1
 </t>
  </si>
  <si>
    <t>3. Ремонт автомобильных дорог общего пользования местного значения без а/б покрытия</t>
  </si>
  <si>
    <t>4. Содержание автомобильных дорог</t>
  </si>
  <si>
    <t>5.2</t>
  </si>
  <si>
    <t>Проведение комплексного специального обследования автомобильных дорог общего пользования местного значения на территории МО «Свердловское городское поселение», проведение диагностических обследований</t>
  </si>
  <si>
    <t>2.7</t>
  </si>
  <si>
    <t>2.8</t>
  </si>
  <si>
    <t>2.9</t>
  </si>
  <si>
    <t>2.10</t>
  </si>
  <si>
    <t>2.11</t>
  </si>
  <si>
    <t>2.12</t>
  </si>
  <si>
    <t>2.13</t>
  </si>
  <si>
    <t>4.2</t>
  </si>
  <si>
    <t>Строительство автомобильной дороги общего пользования местного значения в границах г.п. им. Свердлова от ул. Западный проезд до дома №15</t>
  </si>
  <si>
    <t>2019-2021</t>
  </si>
  <si>
    <t>Ремонт автомобильной дороги общего пользования местного значения по адресу: г.п. им. Свердлова, ул. Овцинская, 4-я линия</t>
  </si>
  <si>
    <t>Ремонт автомобильной дороги общего пользования местного значения по адресу: г.п. им. Свердлова, ул. Овцинская, 6-я линия</t>
  </si>
  <si>
    <t>Ремонт автомобильной дороги общего пользования местного значения по адресу: г.п. им. Свердлова, ул. Овцинская, 8-я линия</t>
  </si>
  <si>
    <t>Ремонт автомобильной дороги общего пользования местного значения по адресу: г.п. им. Свердлова, ул. Овцинская, 10-я линия</t>
  </si>
  <si>
    <t>Ремонт автомобильной дороги общего пользования местного значения по адресу: г.п. им. Свердлова, ул. Болотная</t>
  </si>
  <si>
    <t>Ремонт автомобильной дороги общего пользования местного значения по адресу: г.п. им. Свердлова, ул. Озерная</t>
  </si>
  <si>
    <t>Ремонт автомобильной дороги общего пользования местного значения по адресу: г.п. им. Свердлова, от ул. Западный Проезд до д.37</t>
  </si>
  <si>
    <t>2.14</t>
  </si>
  <si>
    <t>Очистка водоотводных канав, ремонт и замена водопропусных труб, восстановление оголовков.</t>
  </si>
  <si>
    <t>Ямочный ремонт и ремонт отдельными участками «картами» автомобильных дорог общего пользования местного значения на территории МО «Свердловское городское поселение»</t>
  </si>
  <si>
    <t>5. Прочие мероприятия в отношении автомобильных дорог</t>
  </si>
  <si>
    <t>5.3</t>
  </si>
  <si>
    <t>Итого по разделу 4, в т.ч.:</t>
  </si>
  <si>
    <t>Итого по разделу 3, в т.ч.:</t>
  </si>
  <si>
    <t>Ремонт автомобильной дороги общего пользования местного значения по адресу: г.п. им. Свердлова, мкр.1, проезд за д.2</t>
  </si>
  <si>
    <t>Ремонт автомобильной дороги общего пользования местного значения по адресу: г.п. им. Свердлова, мкр.1, проезд за д.9</t>
  </si>
  <si>
    <t>Ремонт автомобильной дороги общего пользования местного значения по адресу: г.п. им. Свердлова, мкр.1, от берега р. Нева до д.40</t>
  </si>
  <si>
    <t>Ремонт автомобильной дороги общего пользования местного значения по адресу: г.п. им. Свердлова, мкр.2, ул. Береговая</t>
  </si>
  <si>
    <t>4.3</t>
  </si>
  <si>
    <t>Неотложный ремонт размытых и разрушенных участков автомобильных дорог общего пользования местного значения на территории МО «Свердловское городское поселение»</t>
  </si>
  <si>
    <t>После строительства газопровода</t>
  </si>
  <si>
    <t>5.4</t>
  </si>
  <si>
    <t>Организация временных проездов к участкам, предоставленным по 105-ОЗ</t>
  </si>
  <si>
    <t>Ремонт автомобильной дороги общего пользования местного значения по адресу: г.п. им. Свердлова, ул. Щербинка 2-я линия</t>
  </si>
  <si>
    <t>Ремонт автомобильной дороги общего пользования местного значения по адресу: г.п. им. Свердлова, мкр.1, от ул. Западный Проезд вдоль д.4, до д.2</t>
  </si>
  <si>
    <t>Строительство автомобильных дорог общего пользования местного значения в границах МО "Свердловское городское поселение"</t>
  </si>
  <si>
    <t>на 2019 – 2021 годы</t>
  </si>
  <si>
    <t>Финансирование мероприятий по годам (тыс. руб.)</t>
  </si>
  <si>
    <t xml:space="preserve">Ремонт автомобильной дороги общего пользования местного значения по адресу: г.п. им. Свердлова, ул. Щербинка, 1 линия (км 0+316 – км 1+166). Протяженность 0,850 км, средняя ширина 4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</si>
</sst>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\ _₽"/>
  </numFmts>
  <fonts count="24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B0F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Times New Roman"/>
      <family val="1"/>
      <charset val="204"/>
    </font>
    <font>
      <sz val="10"/>
      <color rgb="FF7030A0"/>
      <name val="Calibri"/>
      <family val="2"/>
      <scheme val="minor"/>
    </font>
    <font>
      <b/>
      <sz val="10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66">
    <xf numFmtId="0" fontId="0" fillId="0" borderId="0" xfId="0"/>
    <xf numFmtId="0" fontId="5" fillId="0" borderId="0" xfId="0" applyFont="1"/>
    <xf numFmtId="0" fontId="4" fillId="0" borderId="0" xfId="0" applyFont="1"/>
    <xf numFmtId="16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7" fillId="2" borderId="1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4" fillId="3" borderId="0" xfId="0" applyFont="1" applyFill="1"/>
    <xf numFmtId="49" fontId="4" fillId="0" borderId="11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vertical="center" wrapText="1"/>
    </xf>
    <xf numFmtId="164" fontId="12" fillId="2" borderId="7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164" fontId="12" fillId="0" borderId="14" xfId="0" applyNumberFormat="1" applyFont="1" applyBorder="1" applyAlignment="1">
      <alignment vertical="center" wrapText="1"/>
    </xf>
    <xf numFmtId="0" fontId="15" fillId="0" borderId="0" xfId="0" applyFont="1"/>
    <xf numFmtId="164" fontId="15" fillId="0" borderId="0" xfId="0" applyNumberFormat="1" applyFont="1"/>
    <xf numFmtId="0" fontId="7" fillId="0" borderId="1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7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0" fontId="12" fillId="0" borderId="7" xfId="0" applyFont="1" applyFill="1" applyBorder="1"/>
    <xf numFmtId="0" fontId="9" fillId="0" borderId="7" xfId="0" applyFont="1" applyBorder="1" applyAlignment="1">
      <alignment horizontal="center" vertical="center" wrapText="1"/>
    </xf>
    <xf numFmtId="165" fontId="4" fillId="0" borderId="0" xfId="0" applyNumberFormat="1" applyFont="1"/>
    <xf numFmtId="165" fontId="5" fillId="0" borderId="0" xfId="0" applyNumberFormat="1" applyFont="1"/>
    <xf numFmtId="4" fontId="17" fillId="0" borderId="0" xfId="0" applyNumberFormat="1" applyFont="1"/>
    <xf numFmtId="4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top" wrapText="1"/>
    </xf>
    <xf numFmtId="165" fontId="13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9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12" fillId="0" borderId="9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14" fillId="0" borderId="17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165" fontId="5" fillId="0" borderId="12" xfId="0" applyNumberFormat="1" applyFont="1" applyBorder="1"/>
    <xf numFmtId="0" fontId="16" fillId="4" borderId="12" xfId="0" applyFont="1" applyFill="1" applyBorder="1" applyAlignment="1">
      <alignment horizontal="left" vertical="top" wrapText="1"/>
    </xf>
    <xf numFmtId="0" fontId="20" fillId="0" borderId="0" xfId="0" applyFont="1"/>
    <xf numFmtId="0" fontId="21" fillId="0" borderId="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right" vertical="center" wrapText="1"/>
    </xf>
    <xf numFmtId="164" fontId="21" fillId="0" borderId="7" xfId="0" applyNumberFormat="1" applyFont="1" applyBorder="1" applyAlignment="1">
      <alignment vertical="center" wrapText="1"/>
    </xf>
    <xf numFmtId="164" fontId="21" fillId="2" borderId="7" xfId="0" applyNumberFormat="1" applyFont="1" applyFill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right" vertical="center" wrapText="1"/>
    </xf>
    <xf numFmtId="164" fontId="21" fillId="0" borderId="9" xfId="0" applyNumberFormat="1" applyFont="1" applyFill="1" applyBorder="1" applyAlignment="1">
      <alignment horizontal="right" vertical="center" wrapText="1"/>
    </xf>
    <xf numFmtId="164" fontId="21" fillId="0" borderId="7" xfId="0" applyNumberFormat="1" applyFont="1" applyFill="1" applyBorder="1" applyAlignment="1">
      <alignment vertical="center"/>
    </xf>
    <xf numFmtId="0" fontId="21" fillId="0" borderId="7" xfId="0" applyFont="1" applyBorder="1"/>
    <xf numFmtId="164" fontId="21" fillId="0" borderId="7" xfId="0" applyNumberFormat="1" applyFont="1" applyBorder="1" applyAlignment="1">
      <alignment horizontal="right" vertical="center" wrapText="1"/>
    </xf>
    <xf numFmtId="0" fontId="21" fillId="0" borderId="7" xfId="0" applyFont="1" applyFill="1" applyBorder="1"/>
    <xf numFmtId="0" fontId="22" fillId="0" borderId="7" xfId="0" applyFont="1" applyBorder="1"/>
    <xf numFmtId="164" fontId="23" fillId="0" borderId="17" xfId="0" applyNumberFormat="1" applyFont="1" applyBorder="1" applyAlignment="1">
      <alignment horizontal="right" vertical="center" wrapText="1"/>
    </xf>
    <xf numFmtId="164" fontId="20" fillId="0" borderId="0" xfId="0" applyNumberFormat="1" applyFont="1"/>
    <xf numFmtId="0" fontId="16" fillId="0" borderId="0" xfId="0" applyFont="1" applyAlignment="1">
      <alignment horizontal="righ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view="pageBreakPreview" zoomScale="85" zoomScaleNormal="100" zoomScaleSheetLayoutView="85" workbookViewId="0">
      <selection activeCell="F58" sqref="F58"/>
    </sheetView>
  </sheetViews>
  <sheetFormatPr defaultRowHeight="15" outlineLevelRow="2" x14ac:dyDescent="0.25"/>
  <cols>
    <col min="1" max="1" width="7.42578125" bestFit="1" customWidth="1"/>
    <col min="2" max="2" width="47.85546875" customWidth="1"/>
    <col min="3" max="3" width="22.5703125" customWidth="1"/>
    <col min="5" max="5" width="11.7109375" customWidth="1"/>
    <col min="6" max="6" width="11.7109375" style="114" bestFit="1" customWidth="1"/>
    <col min="7" max="7" width="12.28515625" style="48" bestFit="1" customWidth="1"/>
    <col min="8" max="8" width="12.28515625" style="40" bestFit="1" customWidth="1"/>
    <col min="9" max="9" width="17.140625" customWidth="1"/>
    <col min="10" max="10" width="15" style="40" customWidth="1"/>
    <col min="11" max="11" width="10.28515625" bestFit="1" customWidth="1"/>
    <col min="12" max="12" width="10.140625" bestFit="1" customWidth="1"/>
  </cols>
  <sheetData>
    <row r="1" spans="1:10" ht="48" customHeight="1" x14ac:dyDescent="0.25">
      <c r="I1" s="129" t="s">
        <v>43</v>
      </c>
      <c r="J1" s="129"/>
    </row>
    <row r="2" spans="1:10" x14ac:dyDescent="0.25">
      <c r="I2" s="66"/>
      <c r="J2" s="66"/>
    </row>
    <row r="3" spans="1:10" ht="18.75" x14ac:dyDescent="0.2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.75" x14ac:dyDescent="0.25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x14ac:dyDescent="0.25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8.75" x14ac:dyDescent="0.25">
      <c r="A6" s="133" t="s">
        <v>3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x14ac:dyDescent="0.25">
      <c r="A7" s="133" t="s">
        <v>4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8.75" x14ac:dyDescent="0.25">
      <c r="A8" s="132" t="s">
        <v>84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5.75" thickBo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</row>
    <row r="10" spans="1:10" s="2" customFormat="1" ht="12.75" customHeight="1" x14ac:dyDescent="0.2">
      <c r="A10" s="67" t="s">
        <v>5</v>
      </c>
      <c r="B10" s="67" t="s">
        <v>7</v>
      </c>
      <c r="C10" s="142" t="s">
        <v>9</v>
      </c>
      <c r="D10" s="142" t="s">
        <v>10</v>
      </c>
      <c r="E10" s="67" t="s">
        <v>11</v>
      </c>
      <c r="F10" s="157" t="s">
        <v>85</v>
      </c>
      <c r="G10" s="157"/>
      <c r="H10" s="158"/>
      <c r="I10" s="67" t="s">
        <v>13</v>
      </c>
      <c r="J10" s="142" t="s">
        <v>23</v>
      </c>
    </row>
    <row r="11" spans="1:10" s="2" customFormat="1" ht="26.25" thickBot="1" x14ac:dyDescent="0.25">
      <c r="A11" s="68" t="s">
        <v>6</v>
      </c>
      <c r="B11" s="68" t="s">
        <v>8</v>
      </c>
      <c r="C11" s="143"/>
      <c r="D11" s="143"/>
      <c r="E11" s="68" t="s">
        <v>12</v>
      </c>
      <c r="F11" s="159"/>
      <c r="G11" s="159"/>
      <c r="H11" s="160"/>
      <c r="I11" s="68" t="s">
        <v>14</v>
      </c>
      <c r="J11" s="143"/>
    </row>
    <row r="12" spans="1:10" s="2" customFormat="1" ht="15.75" customHeight="1" thickBot="1" x14ac:dyDescent="0.25">
      <c r="A12" s="69"/>
      <c r="B12" s="69"/>
      <c r="C12" s="69"/>
      <c r="D12" s="69"/>
      <c r="E12" s="69"/>
      <c r="F12" s="115">
        <v>2019</v>
      </c>
      <c r="G12" s="42">
        <v>2020</v>
      </c>
      <c r="H12" s="38">
        <v>2021</v>
      </c>
      <c r="I12" s="69"/>
      <c r="J12" s="144"/>
    </row>
    <row r="13" spans="1:10" s="2" customFormat="1" ht="13.5" thickBot="1" x14ac:dyDescent="0.25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116">
        <v>7</v>
      </c>
      <c r="G13" s="43">
        <v>8</v>
      </c>
      <c r="H13" s="39">
        <v>9</v>
      </c>
      <c r="I13" s="9">
        <v>10</v>
      </c>
      <c r="J13" s="51">
        <v>11</v>
      </c>
    </row>
    <row r="14" spans="1:10" s="2" customFormat="1" ht="12.75" x14ac:dyDescent="0.2">
      <c r="A14" s="145" t="s">
        <v>35</v>
      </c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s="2" customFormat="1" ht="38.25" outlineLevel="1" x14ac:dyDescent="0.2">
      <c r="A15" s="89" t="s">
        <v>25</v>
      </c>
      <c r="B15" s="75" t="s">
        <v>56</v>
      </c>
      <c r="C15" s="88" t="s">
        <v>18</v>
      </c>
      <c r="D15" s="87">
        <v>2020</v>
      </c>
      <c r="E15" s="93">
        <f>F15+G15+H15</f>
        <v>30000</v>
      </c>
      <c r="F15" s="117"/>
      <c r="G15" s="37">
        <v>30000</v>
      </c>
      <c r="H15" s="92"/>
      <c r="I15" s="54" t="s">
        <v>24</v>
      </c>
      <c r="J15" s="100"/>
    </row>
    <row r="16" spans="1:10" s="2" customFormat="1" ht="38.25" outlineLevel="1" x14ac:dyDescent="0.2">
      <c r="A16" s="82" t="s">
        <v>26</v>
      </c>
      <c r="B16" s="75" t="s">
        <v>83</v>
      </c>
      <c r="C16" s="86" t="s">
        <v>18</v>
      </c>
      <c r="D16" s="85">
        <v>2021</v>
      </c>
      <c r="E16" s="27">
        <f>F16+G16+H16</f>
        <v>20000</v>
      </c>
      <c r="F16" s="117"/>
      <c r="G16" s="37"/>
      <c r="H16" s="33">
        <v>20000</v>
      </c>
      <c r="I16" s="54" t="s">
        <v>24</v>
      </c>
      <c r="J16" s="100"/>
    </row>
    <row r="17" spans="1:10" s="2" customFormat="1" ht="12.75" outlineLevel="1" x14ac:dyDescent="0.2">
      <c r="A17" s="82"/>
      <c r="B17" s="28"/>
      <c r="C17" s="28"/>
      <c r="D17" s="54"/>
      <c r="E17" s="27"/>
      <c r="F17" s="117"/>
      <c r="G17" s="70"/>
      <c r="H17" s="71"/>
      <c r="I17" s="54"/>
      <c r="J17" s="52"/>
    </row>
    <row r="18" spans="1:10" s="2" customFormat="1" ht="12.75" x14ac:dyDescent="0.2">
      <c r="A18" s="53"/>
      <c r="B18" s="28" t="s">
        <v>19</v>
      </c>
      <c r="C18" s="28"/>
      <c r="D18" s="54"/>
      <c r="E18" s="3"/>
      <c r="F18" s="118"/>
      <c r="G18" s="44"/>
      <c r="H18" s="13"/>
      <c r="I18" s="54"/>
      <c r="J18" s="14"/>
    </row>
    <row r="19" spans="1:10" s="2" customFormat="1" ht="12.75" x14ac:dyDescent="0.2">
      <c r="A19" s="22"/>
      <c r="B19" s="23" t="s">
        <v>16</v>
      </c>
      <c r="C19" s="23"/>
      <c r="D19" s="24"/>
      <c r="E19" s="25">
        <f>F19+G19+H19</f>
        <v>50000</v>
      </c>
      <c r="F19" s="119">
        <f>SUM(F15:F16)</f>
        <v>0</v>
      </c>
      <c r="G19" s="45">
        <f>SUM(G15:G16)</f>
        <v>30000</v>
      </c>
      <c r="H19" s="34">
        <f>SUM(H15:H16)</f>
        <v>20000</v>
      </c>
      <c r="I19" s="24"/>
      <c r="J19" s="21"/>
    </row>
    <row r="20" spans="1:10" s="2" customFormat="1" ht="13.5" thickBot="1" x14ac:dyDescent="0.25">
      <c r="A20" s="5"/>
      <c r="B20" s="6" t="s">
        <v>20</v>
      </c>
      <c r="C20" s="6"/>
      <c r="D20" s="10"/>
      <c r="E20" s="7"/>
      <c r="F20" s="120"/>
      <c r="G20" s="46"/>
      <c r="H20" s="15"/>
      <c r="I20" s="10"/>
      <c r="J20" s="17"/>
    </row>
    <row r="21" spans="1:10" s="2" customFormat="1" ht="13.5" thickBot="1" x14ac:dyDescent="0.25">
      <c r="A21" s="154" t="s">
        <v>37</v>
      </c>
      <c r="B21" s="155"/>
      <c r="C21" s="155"/>
      <c r="D21" s="155"/>
      <c r="E21" s="155"/>
      <c r="F21" s="155"/>
      <c r="G21" s="155"/>
      <c r="H21" s="155"/>
      <c r="I21" s="155"/>
      <c r="J21" s="156"/>
    </row>
    <row r="22" spans="1:10" s="31" customFormat="1" ht="33.75" customHeight="1" outlineLevel="1" x14ac:dyDescent="0.2">
      <c r="A22" s="162" t="s">
        <v>27</v>
      </c>
      <c r="B22" s="135" t="s">
        <v>15</v>
      </c>
      <c r="C22" s="94" t="s">
        <v>16</v>
      </c>
      <c r="D22" s="137" t="s">
        <v>57</v>
      </c>
      <c r="E22" s="139">
        <f>F22+G22+H22+F23+G23+H23</f>
        <v>11025.199999999999</v>
      </c>
      <c r="F22" s="121">
        <v>2500</v>
      </c>
      <c r="G22" s="96">
        <v>2000</v>
      </c>
      <c r="H22" s="97">
        <v>2000</v>
      </c>
      <c r="I22" s="130" t="s">
        <v>24</v>
      </c>
      <c r="J22" s="164"/>
    </row>
    <row r="23" spans="1:10" s="31" customFormat="1" ht="33" customHeight="1" outlineLevel="1" x14ac:dyDescent="0.2">
      <c r="A23" s="163"/>
      <c r="B23" s="136"/>
      <c r="C23" s="83" t="s">
        <v>17</v>
      </c>
      <c r="D23" s="138"/>
      <c r="E23" s="140"/>
      <c r="F23" s="117">
        <v>1508.4</v>
      </c>
      <c r="G23" s="37">
        <v>1508.4</v>
      </c>
      <c r="H23" s="33">
        <v>1508.4</v>
      </c>
      <c r="I23" s="131"/>
      <c r="J23" s="161"/>
    </row>
    <row r="24" spans="1:10" s="31" customFormat="1" ht="22.5" customHeight="1" outlineLevel="2" x14ac:dyDescent="0.2">
      <c r="A24" s="163" t="s">
        <v>34</v>
      </c>
      <c r="B24" s="165" t="s">
        <v>86</v>
      </c>
      <c r="C24" s="83" t="s">
        <v>16</v>
      </c>
      <c r="D24" s="138">
        <v>2019</v>
      </c>
      <c r="E24" s="140">
        <v>3464.2429999999999</v>
      </c>
      <c r="F24" s="117">
        <f>E24-F25</f>
        <v>1955.8429999999998</v>
      </c>
      <c r="G24" s="37"/>
      <c r="H24" s="33"/>
      <c r="I24" s="131" t="s">
        <v>24</v>
      </c>
      <c r="J24" s="161"/>
    </row>
    <row r="25" spans="1:10" s="31" customFormat="1" ht="25.5" outlineLevel="2" x14ac:dyDescent="0.2">
      <c r="A25" s="163"/>
      <c r="B25" s="165"/>
      <c r="C25" s="83" t="s">
        <v>17</v>
      </c>
      <c r="D25" s="138"/>
      <c r="E25" s="140"/>
      <c r="F25" s="117">
        <v>1508.4</v>
      </c>
      <c r="G25" s="37"/>
      <c r="H25" s="33"/>
      <c r="I25" s="131"/>
      <c r="J25" s="161"/>
    </row>
    <row r="26" spans="1:10" s="31" customFormat="1" ht="39" customHeight="1" outlineLevel="1" x14ac:dyDescent="0.2">
      <c r="A26" s="82" t="s">
        <v>28</v>
      </c>
      <c r="B26" s="86" t="s">
        <v>72</v>
      </c>
      <c r="C26" s="86" t="s">
        <v>18</v>
      </c>
      <c r="D26" s="85">
        <v>2019</v>
      </c>
      <c r="E26" s="27">
        <f>F26+G26+H26</f>
        <v>500</v>
      </c>
      <c r="F26" s="122">
        <v>500</v>
      </c>
      <c r="G26" s="37"/>
      <c r="H26" s="33"/>
      <c r="I26" s="85" t="s">
        <v>24</v>
      </c>
      <c r="J26" s="81"/>
    </row>
    <row r="27" spans="1:10" s="31" customFormat="1" ht="39" customHeight="1" outlineLevel="1" x14ac:dyDescent="0.2">
      <c r="A27" s="89" t="s">
        <v>29</v>
      </c>
      <c r="B27" s="86" t="s">
        <v>73</v>
      </c>
      <c r="C27" s="86" t="s">
        <v>18</v>
      </c>
      <c r="D27" s="85">
        <v>2019</v>
      </c>
      <c r="E27" s="93">
        <f t="shared" ref="E27:E38" si="0">F27+G27+H27</f>
        <v>700</v>
      </c>
      <c r="F27" s="122">
        <v>700</v>
      </c>
      <c r="G27" s="37"/>
      <c r="H27" s="33"/>
      <c r="I27" s="54" t="s">
        <v>24</v>
      </c>
      <c r="J27" s="81"/>
    </row>
    <row r="28" spans="1:10" s="2" customFormat="1" ht="38.25" outlineLevel="1" x14ac:dyDescent="0.2">
      <c r="A28" s="89" t="s">
        <v>40</v>
      </c>
      <c r="B28" s="86" t="s">
        <v>75</v>
      </c>
      <c r="C28" s="86" t="s">
        <v>18</v>
      </c>
      <c r="D28" s="85">
        <v>2019</v>
      </c>
      <c r="E28" s="93">
        <f t="shared" si="0"/>
        <v>5500</v>
      </c>
      <c r="F28" s="122">
        <v>5500</v>
      </c>
      <c r="G28" s="27"/>
      <c r="H28" s="33"/>
      <c r="I28" s="54" t="s">
        <v>24</v>
      </c>
      <c r="J28" s="72"/>
    </row>
    <row r="29" spans="1:10" s="2" customFormat="1" ht="38.25" outlineLevel="1" x14ac:dyDescent="0.2">
      <c r="A29" s="89" t="s">
        <v>41</v>
      </c>
      <c r="B29" s="86" t="s">
        <v>58</v>
      </c>
      <c r="C29" s="86" t="s">
        <v>18</v>
      </c>
      <c r="D29" s="85">
        <v>2019</v>
      </c>
      <c r="E29" s="93">
        <f t="shared" si="0"/>
        <v>1900</v>
      </c>
      <c r="F29" s="122">
        <v>1900</v>
      </c>
      <c r="G29" s="27"/>
      <c r="H29" s="33"/>
      <c r="I29" s="54" t="s">
        <v>24</v>
      </c>
      <c r="J29" s="72" t="s">
        <v>78</v>
      </c>
    </row>
    <row r="30" spans="1:10" s="2" customFormat="1" ht="38.25" outlineLevel="1" x14ac:dyDescent="0.2">
      <c r="A30" s="89" t="s">
        <v>42</v>
      </c>
      <c r="B30" s="86" t="s">
        <v>59</v>
      </c>
      <c r="C30" s="86" t="s">
        <v>18</v>
      </c>
      <c r="D30" s="85">
        <v>2019</v>
      </c>
      <c r="E30" s="93">
        <f t="shared" si="0"/>
        <v>2100</v>
      </c>
      <c r="F30" s="122">
        <v>2100</v>
      </c>
      <c r="G30" s="27"/>
      <c r="H30" s="33"/>
      <c r="I30" s="54" t="s">
        <v>24</v>
      </c>
      <c r="J30" s="72" t="s">
        <v>78</v>
      </c>
    </row>
    <row r="31" spans="1:10" s="2" customFormat="1" ht="38.25" outlineLevel="1" x14ac:dyDescent="0.2">
      <c r="A31" s="89" t="s">
        <v>48</v>
      </c>
      <c r="B31" s="86" t="s">
        <v>60</v>
      </c>
      <c r="C31" s="28" t="s">
        <v>18</v>
      </c>
      <c r="D31" s="85">
        <v>2020</v>
      </c>
      <c r="E31" s="93">
        <f t="shared" si="0"/>
        <v>2300</v>
      </c>
      <c r="F31" s="122">
        <v>2300</v>
      </c>
      <c r="G31" s="37"/>
      <c r="H31" s="4"/>
      <c r="I31" s="54" t="s">
        <v>24</v>
      </c>
      <c r="J31" s="72" t="s">
        <v>78</v>
      </c>
    </row>
    <row r="32" spans="1:10" s="2" customFormat="1" ht="38.25" outlineLevel="1" x14ac:dyDescent="0.2">
      <c r="A32" s="89" t="s">
        <v>49</v>
      </c>
      <c r="B32" s="86" t="s">
        <v>61</v>
      </c>
      <c r="C32" s="28" t="s">
        <v>18</v>
      </c>
      <c r="D32" s="85">
        <v>2020</v>
      </c>
      <c r="E32" s="93">
        <f t="shared" si="0"/>
        <v>3000</v>
      </c>
      <c r="F32" s="122">
        <v>3000</v>
      </c>
      <c r="G32" s="37"/>
      <c r="H32" s="4"/>
      <c r="I32" s="54" t="s">
        <v>24</v>
      </c>
      <c r="J32" s="72" t="s">
        <v>78</v>
      </c>
    </row>
    <row r="33" spans="1:12" s="2" customFormat="1" ht="38.25" outlineLevel="1" x14ac:dyDescent="0.2">
      <c r="A33" s="89" t="s">
        <v>50</v>
      </c>
      <c r="B33" s="86" t="s">
        <v>62</v>
      </c>
      <c r="C33" s="28" t="s">
        <v>18</v>
      </c>
      <c r="D33" s="85">
        <v>2020</v>
      </c>
      <c r="E33" s="93">
        <f t="shared" si="0"/>
        <v>4400</v>
      </c>
      <c r="F33" s="122"/>
      <c r="G33" s="37">
        <v>4400</v>
      </c>
      <c r="H33" s="4"/>
      <c r="I33" s="54" t="s">
        <v>24</v>
      </c>
      <c r="J33" s="72"/>
    </row>
    <row r="34" spans="1:12" s="2" customFormat="1" ht="38.25" outlineLevel="1" x14ac:dyDescent="0.2">
      <c r="A34" s="89" t="s">
        <v>51</v>
      </c>
      <c r="B34" s="86" t="s">
        <v>63</v>
      </c>
      <c r="C34" s="86" t="s">
        <v>18</v>
      </c>
      <c r="D34" s="85">
        <v>2020</v>
      </c>
      <c r="E34" s="93">
        <f t="shared" si="0"/>
        <v>3800</v>
      </c>
      <c r="F34" s="122"/>
      <c r="G34" s="37">
        <v>3800</v>
      </c>
      <c r="H34" s="58"/>
      <c r="I34" s="85" t="s">
        <v>24</v>
      </c>
      <c r="J34" s="81"/>
    </row>
    <row r="35" spans="1:12" s="2" customFormat="1" ht="38.25" outlineLevel="1" x14ac:dyDescent="0.2">
      <c r="A35" s="89" t="s">
        <v>52</v>
      </c>
      <c r="B35" s="86" t="s">
        <v>81</v>
      </c>
      <c r="C35" s="86" t="s">
        <v>18</v>
      </c>
      <c r="D35" s="85">
        <v>2020</v>
      </c>
      <c r="E35" s="93">
        <f t="shared" si="0"/>
        <v>3300</v>
      </c>
      <c r="F35" s="122"/>
      <c r="G35" s="37">
        <v>3300</v>
      </c>
      <c r="H35" s="58"/>
      <c r="I35" s="85" t="s">
        <v>24</v>
      </c>
      <c r="J35" s="81"/>
    </row>
    <row r="36" spans="1:12" s="2" customFormat="1" ht="38.25" outlineLevel="1" x14ac:dyDescent="0.2">
      <c r="A36" s="89" t="s">
        <v>53</v>
      </c>
      <c r="B36" s="86" t="s">
        <v>64</v>
      </c>
      <c r="C36" s="86" t="s">
        <v>18</v>
      </c>
      <c r="D36" s="85">
        <v>2020</v>
      </c>
      <c r="E36" s="93">
        <f t="shared" si="0"/>
        <v>2000</v>
      </c>
      <c r="F36" s="122"/>
      <c r="G36" s="37">
        <v>2000</v>
      </c>
      <c r="H36" s="58"/>
      <c r="I36" s="85" t="s">
        <v>24</v>
      </c>
      <c r="J36" s="81"/>
    </row>
    <row r="37" spans="1:12" s="2" customFormat="1" ht="38.25" outlineLevel="1" x14ac:dyDescent="0.2">
      <c r="A37" s="89" t="s">
        <v>54</v>
      </c>
      <c r="B37" s="86" t="s">
        <v>74</v>
      </c>
      <c r="C37" s="86" t="s">
        <v>18</v>
      </c>
      <c r="D37" s="85">
        <v>2021</v>
      </c>
      <c r="E37" s="93">
        <f t="shared" si="0"/>
        <v>2800</v>
      </c>
      <c r="F37" s="122"/>
      <c r="G37" s="27"/>
      <c r="H37" s="33">
        <v>2800</v>
      </c>
      <c r="I37" s="85" t="s">
        <v>24</v>
      </c>
      <c r="J37" s="81"/>
    </row>
    <row r="38" spans="1:12" s="2" customFormat="1" ht="38.25" outlineLevel="1" x14ac:dyDescent="0.2">
      <c r="A38" s="89" t="s">
        <v>65</v>
      </c>
      <c r="B38" s="86" t="s">
        <v>82</v>
      </c>
      <c r="C38" s="86" t="s">
        <v>18</v>
      </c>
      <c r="D38" s="85">
        <v>2021</v>
      </c>
      <c r="E38" s="93">
        <f t="shared" si="0"/>
        <v>3800</v>
      </c>
      <c r="F38" s="122"/>
      <c r="G38" s="27"/>
      <c r="H38" s="33">
        <v>3800</v>
      </c>
      <c r="I38" s="85" t="s">
        <v>24</v>
      </c>
      <c r="J38" s="81"/>
    </row>
    <row r="39" spans="1:12" s="2" customFormat="1" ht="12.75" outlineLevel="1" x14ac:dyDescent="0.2">
      <c r="A39" s="82"/>
      <c r="B39" s="4"/>
      <c r="C39" s="4"/>
      <c r="D39" s="4"/>
      <c r="E39" s="27"/>
      <c r="F39" s="123"/>
      <c r="G39" s="4"/>
      <c r="H39" s="4"/>
      <c r="I39" s="54"/>
      <c r="J39" s="52"/>
    </row>
    <row r="40" spans="1:12" s="2" customFormat="1" ht="12.75" x14ac:dyDescent="0.2">
      <c r="A40" s="53"/>
      <c r="B40" s="28" t="s">
        <v>21</v>
      </c>
      <c r="C40" s="28"/>
      <c r="D40" s="54"/>
      <c r="E40" s="29">
        <f>F40+G40+H40</f>
        <v>47125.200000000004</v>
      </c>
      <c r="F40" s="118">
        <f>F41+F42</f>
        <v>20008.400000000001</v>
      </c>
      <c r="G40" s="44">
        <f t="shared" ref="G40" si="1">G41+G42</f>
        <v>17008.400000000001</v>
      </c>
      <c r="H40" s="13">
        <f>H41+H42</f>
        <v>10108.4</v>
      </c>
      <c r="I40" s="54"/>
      <c r="J40" s="14"/>
    </row>
    <row r="41" spans="1:12" s="2" customFormat="1" ht="12.75" x14ac:dyDescent="0.2">
      <c r="A41" s="22"/>
      <c r="B41" s="23" t="s">
        <v>16</v>
      </c>
      <c r="C41" s="23"/>
      <c r="D41" s="24"/>
      <c r="E41" s="25">
        <f>F41+G41+H41</f>
        <v>42600</v>
      </c>
      <c r="F41" s="119">
        <f>SUM(F26:F38)+F22</f>
        <v>18500</v>
      </c>
      <c r="G41" s="45">
        <f>SUM(G26:G38)+G22</f>
        <v>15500</v>
      </c>
      <c r="H41" s="34">
        <f>SUM(H26:H38)+H22</f>
        <v>8600</v>
      </c>
      <c r="I41" s="24"/>
      <c r="J41" s="21"/>
    </row>
    <row r="42" spans="1:12" s="2" customFormat="1" ht="13.5" thickBot="1" x14ac:dyDescent="0.25">
      <c r="A42" s="5"/>
      <c r="B42" s="6" t="s">
        <v>20</v>
      </c>
      <c r="C42" s="6"/>
      <c r="D42" s="10"/>
      <c r="E42" s="7">
        <f>F42+G42+H42</f>
        <v>4525.2000000000007</v>
      </c>
      <c r="F42" s="120">
        <f>F23</f>
        <v>1508.4</v>
      </c>
      <c r="G42" s="46">
        <f>G23</f>
        <v>1508.4</v>
      </c>
      <c r="H42" s="15">
        <f>H23</f>
        <v>1508.4</v>
      </c>
      <c r="I42" s="10"/>
      <c r="J42" s="17"/>
    </row>
    <row r="43" spans="1:12" s="2" customFormat="1" ht="13.5" thickBot="1" x14ac:dyDescent="0.25">
      <c r="A43" s="154" t="s">
        <v>44</v>
      </c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2" s="1" customFormat="1" ht="25.5" outlineLevel="1" x14ac:dyDescent="0.2">
      <c r="A44" s="98" t="s">
        <v>30</v>
      </c>
      <c r="B44" s="94" t="s">
        <v>38</v>
      </c>
      <c r="C44" s="94" t="s">
        <v>18</v>
      </c>
      <c r="D44" s="101" t="s">
        <v>57</v>
      </c>
      <c r="E44" s="95">
        <f>F44+G44+H44</f>
        <v>15000</v>
      </c>
      <c r="F44" s="121">
        <v>5000</v>
      </c>
      <c r="G44" s="102">
        <v>5000</v>
      </c>
      <c r="H44" s="103">
        <v>5000</v>
      </c>
      <c r="I44" s="73" t="s">
        <v>24</v>
      </c>
      <c r="J44" s="104"/>
    </row>
    <row r="45" spans="1:12" s="1" customFormat="1" ht="12.75" outlineLevel="1" x14ac:dyDescent="0.2">
      <c r="A45" s="53"/>
      <c r="B45" s="28"/>
      <c r="C45" s="28"/>
      <c r="D45" s="28"/>
      <c r="E45" s="27"/>
      <c r="F45" s="124"/>
      <c r="G45" s="35"/>
      <c r="H45" s="11"/>
      <c r="I45" s="28"/>
      <c r="J45" s="14"/>
    </row>
    <row r="46" spans="1:12" s="56" customFormat="1" ht="12.75" x14ac:dyDescent="0.2">
      <c r="A46" s="55"/>
      <c r="B46" s="86" t="s">
        <v>71</v>
      </c>
      <c r="C46" s="86"/>
      <c r="D46" s="85"/>
      <c r="E46" s="58"/>
      <c r="F46" s="125"/>
      <c r="G46" s="59"/>
      <c r="H46" s="57"/>
      <c r="I46" s="86"/>
      <c r="J46" s="50"/>
    </row>
    <row r="47" spans="1:12" s="2" customFormat="1" ht="12.75" x14ac:dyDescent="0.2">
      <c r="A47" s="22"/>
      <c r="B47" s="23" t="s">
        <v>16</v>
      </c>
      <c r="C47" s="23"/>
      <c r="D47" s="24"/>
      <c r="E47" s="25">
        <f>F47+G47+H47</f>
        <v>15000</v>
      </c>
      <c r="F47" s="119">
        <f>SUM(F44:F44)</f>
        <v>5000</v>
      </c>
      <c r="G47" s="45">
        <f>SUM(G44:G44)</f>
        <v>5000</v>
      </c>
      <c r="H47" s="34">
        <f>SUM(H44:H44)</f>
        <v>5000</v>
      </c>
      <c r="I47" s="23"/>
      <c r="J47" s="21"/>
    </row>
    <row r="48" spans="1:12" s="2" customFormat="1" ht="13.5" thickBot="1" x14ac:dyDescent="0.25">
      <c r="A48" s="5"/>
      <c r="B48" s="6" t="s">
        <v>20</v>
      </c>
      <c r="C48" s="6"/>
      <c r="D48" s="10"/>
      <c r="E48" s="7"/>
      <c r="F48" s="120"/>
      <c r="G48" s="47"/>
      <c r="H48" s="16"/>
      <c r="I48" s="6"/>
      <c r="J48" s="17"/>
      <c r="L48" s="61"/>
    </row>
    <row r="49" spans="1:11" s="2" customFormat="1" ht="13.5" thickBot="1" x14ac:dyDescent="0.25">
      <c r="A49" s="154" t="s">
        <v>45</v>
      </c>
      <c r="B49" s="155"/>
      <c r="C49" s="155"/>
      <c r="D49" s="155"/>
      <c r="E49" s="155"/>
      <c r="F49" s="155"/>
      <c r="G49" s="155"/>
      <c r="H49" s="155"/>
      <c r="I49" s="155"/>
      <c r="J49" s="156"/>
    </row>
    <row r="50" spans="1:11" s="1" customFormat="1" ht="25.5" outlineLevel="1" x14ac:dyDescent="0.2">
      <c r="A50" s="105" t="s">
        <v>31</v>
      </c>
      <c r="B50" s="106" t="s">
        <v>66</v>
      </c>
      <c r="C50" s="91" t="s">
        <v>18</v>
      </c>
      <c r="D50" s="101" t="s">
        <v>57</v>
      </c>
      <c r="E50" s="99">
        <f>F50+G50+H50</f>
        <v>3000</v>
      </c>
      <c r="F50" s="121">
        <v>1000</v>
      </c>
      <c r="G50" s="102">
        <v>1000</v>
      </c>
      <c r="H50" s="103">
        <v>1000</v>
      </c>
      <c r="I50" s="73" t="s">
        <v>24</v>
      </c>
      <c r="J50" s="104"/>
    </row>
    <row r="51" spans="1:11" s="1" customFormat="1" ht="51" outlineLevel="1" x14ac:dyDescent="0.2">
      <c r="A51" s="32" t="s">
        <v>55</v>
      </c>
      <c r="B51" s="76" t="s">
        <v>77</v>
      </c>
      <c r="C51" s="18" t="s">
        <v>18</v>
      </c>
      <c r="D51" s="84" t="s">
        <v>57</v>
      </c>
      <c r="E51" s="19">
        <f>F51+G51+H51</f>
        <v>3000</v>
      </c>
      <c r="F51" s="117">
        <v>1000</v>
      </c>
      <c r="G51" s="36">
        <v>1000</v>
      </c>
      <c r="H51" s="12">
        <v>1000</v>
      </c>
      <c r="I51" s="54" t="s">
        <v>24</v>
      </c>
      <c r="J51" s="14"/>
    </row>
    <row r="52" spans="1:11" s="1" customFormat="1" ht="51" outlineLevel="1" x14ac:dyDescent="0.2">
      <c r="A52" s="32" t="s">
        <v>76</v>
      </c>
      <c r="B52" s="26" t="s">
        <v>67</v>
      </c>
      <c r="C52" s="18" t="s">
        <v>18</v>
      </c>
      <c r="D52" s="84" t="s">
        <v>57</v>
      </c>
      <c r="E52" s="19">
        <f>F52+G52+H52</f>
        <v>2400</v>
      </c>
      <c r="F52" s="117">
        <v>800</v>
      </c>
      <c r="G52" s="36">
        <v>800</v>
      </c>
      <c r="H52" s="12">
        <v>800</v>
      </c>
      <c r="I52" s="54" t="s">
        <v>24</v>
      </c>
      <c r="J52" s="74"/>
    </row>
    <row r="53" spans="1:11" s="1" customFormat="1" ht="12.75" outlineLevel="1" x14ac:dyDescent="0.2">
      <c r="A53" s="32"/>
      <c r="B53" s="26"/>
      <c r="C53" s="18"/>
      <c r="D53" s="84"/>
      <c r="E53" s="19"/>
      <c r="F53" s="117"/>
      <c r="G53" s="36"/>
      <c r="H53" s="12"/>
      <c r="I53" s="54"/>
      <c r="J53" s="74"/>
    </row>
    <row r="54" spans="1:11" s="2" customFormat="1" ht="12.75" x14ac:dyDescent="0.2">
      <c r="A54" s="53"/>
      <c r="B54" s="28" t="s">
        <v>70</v>
      </c>
      <c r="C54" s="28"/>
      <c r="D54" s="54"/>
      <c r="E54" s="3"/>
      <c r="F54" s="124"/>
      <c r="G54" s="44"/>
      <c r="H54" s="13"/>
      <c r="I54" s="28"/>
      <c r="J54" s="14"/>
    </row>
    <row r="55" spans="1:11" s="2" customFormat="1" ht="12.75" x14ac:dyDescent="0.2">
      <c r="A55" s="22"/>
      <c r="B55" s="23" t="s">
        <v>16</v>
      </c>
      <c r="C55" s="23"/>
      <c r="D55" s="24"/>
      <c r="E55" s="25">
        <f>F55+G55+H55</f>
        <v>8400</v>
      </c>
      <c r="F55" s="119">
        <f>F50+F51+F52</f>
        <v>2800</v>
      </c>
      <c r="G55" s="45">
        <f>G50+G51+G52</f>
        <v>2800</v>
      </c>
      <c r="H55" s="34">
        <f>H50+H51+H52</f>
        <v>2800</v>
      </c>
      <c r="I55" s="23"/>
      <c r="J55" s="21"/>
    </row>
    <row r="56" spans="1:11" s="2" customFormat="1" ht="13.5" thickBot="1" x14ac:dyDescent="0.25">
      <c r="A56" s="5"/>
      <c r="B56" s="6" t="s">
        <v>20</v>
      </c>
      <c r="C56" s="6"/>
      <c r="D56" s="10"/>
      <c r="E56" s="7"/>
      <c r="F56" s="120"/>
      <c r="G56" s="47"/>
      <c r="H56" s="16"/>
      <c r="I56" s="6"/>
      <c r="J56" s="17"/>
    </row>
    <row r="57" spans="1:11" s="2" customFormat="1" ht="13.5" thickBot="1" x14ac:dyDescent="0.25">
      <c r="A57" s="154" t="s">
        <v>68</v>
      </c>
      <c r="B57" s="155"/>
      <c r="C57" s="155"/>
      <c r="D57" s="155"/>
      <c r="E57" s="155"/>
      <c r="F57" s="155"/>
      <c r="G57" s="155"/>
      <c r="H57" s="155"/>
      <c r="I57" s="155"/>
      <c r="J57" s="156"/>
    </row>
    <row r="58" spans="1:11" s="1" customFormat="1" ht="25.5" outlineLevel="1" x14ac:dyDescent="0.2">
      <c r="A58" s="98" t="s">
        <v>32</v>
      </c>
      <c r="B58" s="111" t="s">
        <v>33</v>
      </c>
      <c r="C58" s="94" t="s">
        <v>18</v>
      </c>
      <c r="D58" s="101" t="s">
        <v>57</v>
      </c>
      <c r="E58" s="95">
        <f>F58+G58+H58</f>
        <v>600</v>
      </c>
      <c r="F58" s="121">
        <v>200</v>
      </c>
      <c r="G58" s="102">
        <v>200</v>
      </c>
      <c r="H58" s="103">
        <v>200</v>
      </c>
      <c r="I58" s="73" t="s">
        <v>24</v>
      </c>
      <c r="J58" s="104"/>
      <c r="K58" s="62"/>
    </row>
    <row r="59" spans="1:11" s="1" customFormat="1" ht="75" outlineLevel="1" x14ac:dyDescent="0.2">
      <c r="A59" s="82" t="s">
        <v>46</v>
      </c>
      <c r="B59" s="77" t="s">
        <v>47</v>
      </c>
      <c r="C59" s="83" t="s">
        <v>18</v>
      </c>
      <c r="D59" s="84">
        <v>2019</v>
      </c>
      <c r="E59" s="27">
        <f>F59+G59+H59</f>
        <v>1000</v>
      </c>
      <c r="F59" s="126"/>
      <c r="G59" s="37">
        <v>1000</v>
      </c>
      <c r="H59" s="33"/>
      <c r="I59" s="60" t="s">
        <v>24</v>
      </c>
      <c r="J59" s="112"/>
    </row>
    <row r="60" spans="1:11" s="1" customFormat="1" ht="114.75" outlineLevel="1" x14ac:dyDescent="0.2">
      <c r="A60" s="82" t="s">
        <v>69</v>
      </c>
      <c r="B60" s="76" t="s">
        <v>36</v>
      </c>
      <c r="C60" s="83" t="s">
        <v>18</v>
      </c>
      <c r="D60" s="84" t="s">
        <v>57</v>
      </c>
      <c r="E60" s="27">
        <f>F60+G60+H60</f>
        <v>2500</v>
      </c>
      <c r="F60" s="117">
        <v>1500</v>
      </c>
      <c r="G60" s="36">
        <v>500</v>
      </c>
      <c r="H60" s="12">
        <v>500</v>
      </c>
      <c r="I60" s="60" t="s">
        <v>24</v>
      </c>
      <c r="J60" s="113"/>
      <c r="K60" s="62"/>
    </row>
    <row r="61" spans="1:11" s="1" customFormat="1" ht="25.5" outlineLevel="1" x14ac:dyDescent="0.2">
      <c r="A61" s="82" t="s">
        <v>79</v>
      </c>
      <c r="B61" s="76" t="s">
        <v>80</v>
      </c>
      <c r="C61" s="83" t="s">
        <v>18</v>
      </c>
      <c r="D61" s="84" t="s">
        <v>57</v>
      </c>
      <c r="E61" s="27">
        <f>F61+G61+H61</f>
        <v>9000</v>
      </c>
      <c r="F61" s="117">
        <v>3000</v>
      </c>
      <c r="G61" s="36">
        <v>3000</v>
      </c>
      <c r="H61" s="12">
        <v>3000</v>
      </c>
      <c r="I61" s="60" t="s">
        <v>24</v>
      </c>
      <c r="J61" s="113"/>
      <c r="K61" s="62"/>
    </row>
    <row r="62" spans="1:11" s="1" customFormat="1" ht="12.75" outlineLevel="1" x14ac:dyDescent="0.2">
      <c r="A62" s="32"/>
      <c r="B62" s="26"/>
      <c r="C62" s="18"/>
      <c r="D62" s="60"/>
      <c r="E62" s="27"/>
      <c r="F62" s="124"/>
      <c r="G62" s="36"/>
      <c r="H62" s="12"/>
      <c r="I62" s="54"/>
      <c r="J62" s="14"/>
    </row>
    <row r="63" spans="1:11" s="2" customFormat="1" ht="12.75" x14ac:dyDescent="0.2">
      <c r="A63" s="53"/>
      <c r="B63" s="28" t="s">
        <v>39</v>
      </c>
      <c r="C63" s="28"/>
      <c r="D63" s="54"/>
      <c r="E63" s="3"/>
      <c r="F63" s="124"/>
      <c r="G63" s="44"/>
      <c r="H63" s="13"/>
      <c r="I63" s="28"/>
      <c r="J63" s="14"/>
    </row>
    <row r="64" spans="1:11" s="2" customFormat="1" ht="12.75" x14ac:dyDescent="0.2">
      <c r="A64" s="22"/>
      <c r="B64" s="23" t="s">
        <v>16</v>
      </c>
      <c r="C64" s="23"/>
      <c r="D64" s="24"/>
      <c r="E64" s="25">
        <f>F64+G64+H64</f>
        <v>13100</v>
      </c>
      <c r="F64" s="119">
        <f>SUM(F58:F61)</f>
        <v>4700</v>
      </c>
      <c r="G64" s="45">
        <f>SUM(G58:G61)</f>
        <v>4700</v>
      </c>
      <c r="H64" s="34">
        <f>SUM(H58:H61)</f>
        <v>3700</v>
      </c>
      <c r="I64" s="23"/>
      <c r="J64" s="21"/>
    </row>
    <row r="65" spans="1:13" s="2" customFormat="1" ht="12.75" x14ac:dyDescent="0.2">
      <c r="A65" s="53"/>
      <c r="B65" s="28" t="s">
        <v>20</v>
      </c>
      <c r="C65" s="28"/>
      <c r="D65" s="54"/>
      <c r="E65" s="3"/>
      <c r="F65" s="124"/>
      <c r="G65" s="44"/>
      <c r="H65" s="13"/>
      <c r="I65" s="28"/>
      <c r="J65" s="14"/>
    </row>
    <row r="66" spans="1:13" s="2" customFormat="1" ht="13.5" thickBot="1" x14ac:dyDescent="0.25">
      <c r="A66" s="5"/>
      <c r="B66" s="6"/>
      <c r="C66" s="6"/>
      <c r="D66" s="10"/>
      <c r="E66" s="7"/>
      <c r="F66" s="120"/>
      <c r="G66" s="47"/>
      <c r="H66" s="16"/>
      <c r="I66" s="6"/>
      <c r="J66" s="17"/>
    </row>
    <row r="67" spans="1:13" s="1" customFormat="1" ht="15" customHeight="1" x14ac:dyDescent="0.2">
      <c r="A67" s="148" t="s">
        <v>22</v>
      </c>
      <c r="B67" s="149"/>
      <c r="C67" s="90"/>
      <c r="D67" s="90"/>
      <c r="E67" s="107">
        <f>H67+G67+F67</f>
        <v>133625.20000000001</v>
      </c>
      <c r="F67" s="127">
        <f t="shared" ref="F67:H67" si="2">F68+F69</f>
        <v>32508.400000000001</v>
      </c>
      <c r="G67" s="108">
        <f t="shared" si="2"/>
        <v>59508.4</v>
      </c>
      <c r="H67" s="109">
        <f t="shared" si="2"/>
        <v>41608.400000000001</v>
      </c>
      <c r="I67" s="90"/>
      <c r="J67" s="110"/>
      <c r="L67" s="63"/>
      <c r="M67" s="64"/>
    </row>
    <row r="68" spans="1:13" s="1" customFormat="1" ht="15" customHeight="1" x14ac:dyDescent="0.2">
      <c r="A68" s="150" t="s">
        <v>16</v>
      </c>
      <c r="B68" s="151"/>
      <c r="C68" s="23"/>
      <c r="D68" s="23"/>
      <c r="E68" s="25">
        <f>F68+G68+H68</f>
        <v>129100</v>
      </c>
      <c r="F68" s="119">
        <f>F64+F55+F47+F41+F19</f>
        <v>31000</v>
      </c>
      <c r="G68" s="45">
        <f>G64+G55+G47+G41+G19</f>
        <v>58000</v>
      </c>
      <c r="H68" s="34">
        <f>H64+H55+H47+H41+H19</f>
        <v>40100</v>
      </c>
      <c r="I68" s="23"/>
      <c r="J68" s="21"/>
      <c r="K68" s="65"/>
      <c r="L68" s="63"/>
    </row>
    <row r="69" spans="1:13" s="1" customFormat="1" ht="15.75" customHeight="1" thickBot="1" x14ac:dyDescent="0.25">
      <c r="A69" s="152" t="s">
        <v>20</v>
      </c>
      <c r="B69" s="153"/>
      <c r="C69" s="6"/>
      <c r="D69" s="6"/>
      <c r="E69" s="7">
        <f>F69+G69+H69</f>
        <v>4525.2000000000007</v>
      </c>
      <c r="F69" s="120">
        <f>F42</f>
        <v>1508.4</v>
      </c>
      <c r="G69" s="46">
        <f>G42</f>
        <v>1508.4</v>
      </c>
      <c r="H69" s="15">
        <f>H42</f>
        <v>1508.4</v>
      </c>
      <c r="I69" s="6"/>
      <c r="J69" s="17"/>
      <c r="L69" s="63"/>
    </row>
    <row r="70" spans="1:13" x14ac:dyDescent="0.25">
      <c r="C70" s="30"/>
      <c r="E70" s="20"/>
      <c r="F70" s="128"/>
      <c r="G70" s="49"/>
      <c r="H70" s="41"/>
      <c r="I70" s="20"/>
      <c r="J70"/>
    </row>
    <row r="71" spans="1:13" x14ac:dyDescent="0.25">
      <c r="F71" s="128"/>
    </row>
    <row r="72" spans="1:13" x14ac:dyDescent="0.25">
      <c r="B72" s="79"/>
      <c r="C72" s="80"/>
    </row>
    <row r="73" spans="1:13" x14ac:dyDescent="0.25">
      <c r="B73" s="79"/>
      <c r="C73" s="80"/>
    </row>
    <row r="74" spans="1:13" x14ac:dyDescent="0.25">
      <c r="C74" s="80"/>
    </row>
    <row r="75" spans="1:13" x14ac:dyDescent="0.25">
      <c r="C75" s="80"/>
    </row>
    <row r="76" spans="1:13" x14ac:dyDescent="0.25">
      <c r="B76" s="79"/>
      <c r="C76" s="78"/>
      <c r="F76" s="128"/>
    </row>
    <row r="77" spans="1:13" x14ac:dyDescent="0.25">
      <c r="B77" s="79"/>
      <c r="C77" s="78"/>
    </row>
    <row r="78" spans="1:13" x14ac:dyDescent="0.25">
      <c r="B78" s="79"/>
      <c r="C78" s="78"/>
    </row>
    <row r="79" spans="1:13" x14ac:dyDescent="0.25">
      <c r="B79" s="79"/>
      <c r="C79" s="78"/>
    </row>
    <row r="80" spans="1:13" x14ac:dyDescent="0.25">
      <c r="B80" s="79"/>
      <c r="C80" s="78"/>
    </row>
    <row r="81" spans="2:3" x14ac:dyDescent="0.25">
      <c r="B81" s="79"/>
      <c r="C81" s="78"/>
    </row>
    <row r="82" spans="2:3" x14ac:dyDescent="0.25">
      <c r="C82" s="78"/>
    </row>
    <row r="83" spans="2:3" x14ac:dyDescent="0.25">
      <c r="C83" s="78"/>
    </row>
  </sheetData>
  <mergeCells count="32">
    <mergeCell ref="F10:H11"/>
    <mergeCell ref="J24:J25"/>
    <mergeCell ref="A22:A23"/>
    <mergeCell ref="A21:J21"/>
    <mergeCell ref="A24:A25"/>
    <mergeCell ref="J22:J23"/>
    <mergeCell ref="E24:E25"/>
    <mergeCell ref="B24:B25"/>
    <mergeCell ref="D24:D25"/>
    <mergeCell ref="I24:I25"/>
    <mergeCell ref="A67:B67"/>
    <mergeCell ref="A68:B68"/>
    <mergeCell ref="A69:B69"/>
    <mergeCell ref="A57:J57"/>
    <mergeCell ref="A43:J43"/>
    <mergeCell ref="A49:J49"/>
    <mergeCell ref="I1:J1"/>
    <mergeCell ref="I22:I23"/>
    <mergeCell ref="A3:J3"/>
    <mergeCell ref="A4:J4"/>
    <mergeCell ref="A5:J5"/>
    <mergeCell ref="A6:J6"/>
    <mergeCell ref="A7:J7"/>
    <mergeCell ref="B22:B23"/>
    <mergeCell ref="D22:D23"/>
    <mergeCell ref="A8:J8"/>
    <mergeCell ref="E22:E23"/>
    <mergeCell ref="A9:J9"/>
    <mergeCell ref="C10:C11"/>
    <mergeCell ref="D10:D11"/>
    <mergeCell ref="J10:J12"/>
    <mergeCell ref="A14:J14"/>
  </mergeCells>
  <pageMargins left="0.23622047244094491" right="0.23622047244094491" top="0.35433070866141736" bottom="0.35433070866141736" header="0.19685039370078741" footer="0.11811023622047245"/>
  <pageSetup paperSize="9" scale="85" fitToHeight="0" orientation="landscape" horizontalDpi="1200" r:id="rId1"/>
  <rowBreaks count="2" manualBreakCount="2">
    <brk id="28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дороги</vt:lpstr>
      <vt:lpstr>'Программа дороги'!Область_печати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2019-02-15T12:07:16Z</dcterms:modified>
</cp:coreProperties>
</file>