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tabRatio="948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'!$A$12:$AC$17</definedName>
    <definedName name="_xlnm._FilterDatabase" localSheetId="0" hidden="1">'характеристика мкд'!$A$13:$X$16</definedName>
    <definedName name="_xlnm.Print_Titles" localSheetId="1">'виды работ '!$7:$12</definedName>
    <definedName name="_xlnm.Print_Area" localSheetId="1">'виды работ '!$A$1:$X$17</definedName>
    <definedName name="_xlnm.Print_Area" localSheetId="0">'характеристика мкд'!$A$1:$T$17</definedName>
  </definedNames>
  <calcPr calcId="114210" fullCalcOnLoad="1"/>
</workbook>
</file>

<file path=xl/calcChain.xml><?xml version="1.0" encoding="utf-8"?>
<calcChain xmlns="http://schemas.openxmlformats.org/spreadsheetml/2006/main">
  <c r="K15" i="3"/>
  <c r="D19"/>
  <c r="C14"/>
  <c r="C15"/>
  <c r="C19"/>
  <c r="O16" i="5"/>
  <c r="O17"/>
  <c r="N16"/>
  <c r="N17"/>
  <c r="M16"/>
  <c r="M17"/>
  <c r="K16"/>
  <c r="J16"/>
  <c r="I16"/>
  <c r="H16"/>
  <c r="J15" i="3"/>
  <c r="L15" i="5"/>
  <c r="Q15"/>
  <c r="P15"/>
  <c r="P16"/>
  <c r="L16"/>
  <c r="Q16"/>
  <c r="C16" i="3"/>
  <c r="C17"/>
  <c r="L17" i="5"/>
  <c r="P17"/>
</calcChain>
</file>

<file path=xl/sharedStrings.xml><?xml version="1.0" encoding="utf-8"?>
<sst xmlns="http://schemas.openxmlformats.org/spreadsheetml/2006/main" count="120" uniqueCount="66">
  <si>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</si>
  <si>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</si>
  <si>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</si>
  <si>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</si>
  <si>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</si>
  <si>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</si>
  <si>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</si>
  <si>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</si>
  <si>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</si>
  <si>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</si>
  <si>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</si>
  <si>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</si>
  <si>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</si>
  <si>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</si>
  <si>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</si>
  <si>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</si>
  <si>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</si>
  <si>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Свердловское городское поселение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</si>
  <si>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</si>
  <si>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</si>
  <si>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</si>
  <si>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</si>
  <si>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</si>
  <si>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</si>
  <si>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</si>
  <si>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</si>
  <si>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</si>
  <si>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</si>
  <si>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</si>
  <si>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</si>
  <si>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</si>
  <si>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</si>
  <si>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</si>
  <si>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</si>
  <si>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</si>
  <si>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</si>
  <si>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</si>
  <si>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</si>
  <si>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</si>
  <si>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</si>
  <si>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</si>
  <si>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</si>
  <si>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</si>
  <si>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</si>
  <si>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</si>
  <si>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</si>
  <si>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</si>
  <si>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</si>
  <si>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</si>
  <si>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</si>
  <si>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</si>
  <si>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</si>
  <si>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Панель</t>
  </si>
  <si>
    <t>РО</t>
  </si>
  <si>
    <t>от _________ 2015 года № _____</t>
  </si>
  <si>
    <t>30.12.2017</t>
  </si>
  <si>
    <t>Пос. им. Свердлова, микрорайон 1, д. 1</t>
  </si>
  <si>
    <t>Работы по предпроектной подготовке</t>
  </si>
  <si>
    <t>Итого по муниципальному образованию со строительным контролем</t>
  </si>
  <si>
    <t>Приложение №1</t>
  </si>
  <si>
    <t>к постановлению администрации МО</t>
  </si>
  <si>
    <t>"Свердловское городское поселение"</t>
  </si>
  <si>
    <t>Приложение №2</t>
  </si>
  <si>
    <t>Краткосрочный муниципальный план реализации в 2016 году программы капитального ремонта общего имущества в многоквартирных домах, расположенных на территории МО «Свердловское городское поселение» Всеволожского района Ленинградской области</t>
  </si>
  <si>
    <t xml:space="preserve">II. Реестр многоквартирных домов, которые подлежат капитальному ремонту в 2016 году на территории МО "Свердловское городское поселение" Всеволожского района Ленинградской области  </t>
  </si>
  <si>
    <t xml:space="preserve">I. Перечень многоквартирных домов, которые подлежат капитальному ремонту в 2016 году на территории МО "Свердловское городское поселение" Всеволожского района Ленинградской области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</si>
</sst>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0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6" fillId="0" borderId="0"/>
    <xf numFmtId="0" fontId="8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4" fontId="10" fillId="0" borderId="0" xfId="0" applyNumberFormat="1" applyFont="1" applyAlignment="1">
      <alignment horizontal="right" vertical="center" inden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1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 wrapText="1" shrinkToFit="1"/>
    </xf>
    <xf numFmtId="4" fontId="4" fillId="2" borderId="3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right" vertical="center" indent="1"/>
    </xf>
    <xf numFmtId="4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4" fontId="3" fillId="2" borderId="6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/>
    </xf>
    <xf numFmtId="4" fontId="3" fillId="2" borderId="9" xfId="0" applyNumberFormat="1" applyFont="1" applyFill="1" applyBorder="1" applyAlignment="1">
      <alignment horizontal="left" vertical="center"/>
    </xf>
    <xf numFmtId="4" fontId="3" fillId="2" borderId="6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4" fontId="4" fillId="2" borderId="6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1" xfId="8"/>
    <cellStyle name="Обычный 12" xfId="9"/>
    <cellStyle name="Обычный 13" xfId="10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3" xfId="16"/>
    <cellStyle name="Обычный 3 2" xfId="17"/>
    <cellStyle name="Обычный 3 2 2" xfId="18"/>
    <cellStyle name="Обычный 3 3" xfId="19"/>
    <cellStyle name="Обычный 3 4" xfId="20"/>
    <cellStyle name="Обычный 3 5" xfId="21"/>
    <cellStyle name="Обычный 4" xfId="22"/>
    <cellStyle name="Обычный 4 2" xfId="23"/>
    <cellStyle name="Обычный 4 3" xfId="24"/>
    <cellStyle name="Обычный 4 4" xfId="25"/>
    <cellStyle name="Обычный 4 5" xfId="26"/>
    <cellStyle name="Обычный 5" xfId="27"/>
    <cellStyle name="Обычный 5 2" xfId="28"/>
    <cellStyle name="Обычный 6" xfId="29"/>
    <cellStyle name="Обычный 6 2" xfId="30"/>
    <cellStyle name="Обычный 6 3" xfId="31"/>
    <cellStyle name="Обычный 6 4" xfId="32"/>
    <cellStyle name="Обычный 6 5" xfId="33"/>
    <cellStyle name="Обычный 7" xfId="34"/>
    <cellStyle name="Обычный 7 2" xfId="35"/>
    <cellStyle name="Обычный 7 3" xfId="36"/>
    <cellStyle name="Обычный 7 4" xfId="37"/>
    <cellStyle name="Обычный 7 5" xfId="38"/>
    <cellStyle name="Обычный 8" xfId="39"/>
    <cellStyle name="Обычный 8 2" xfId="40"/>
    <cellStyle name="Обычный 9" xfId="41"/>
    <cellStyle name="Обычный 9 2" xfId="42"/>
    <cellStyle name="Обычный 9 3" xfId="43"/>
    <cellStyle name="Финансовый 2" xfId="44"/>
    <cellStyle name="Финансовый 3" xfId="4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100" zoomScaleSheetLayoutView="100" workbookViewId="0">
      <selection activeCell="S15" sqref="S15"/>
    </sheetView>
  </sheetViews>
  <sheetFormatPr defaultRowHeight="15"/>
  <cols>
    <col min="1" max="1" width="6.85546875" style="11" customWidth="1"/>
    <col min="2" max="2" width="46.7109375" style="12" customWidth="1"/>
    <col min="3" max="3" width="10.5703125" style="11" customWidth="1"/>
    <col min="4" max="4" width="9.42578125" style="11" bestFit="1" customWidth="1"/>
    <col min="5" max="5" width="9.28515625" style="11" bestFit="1" customWidth="1"/>
    <col min="6" max="7" width="9.42578125" style="11" bestFit="1" customWidth="1"/>
    <col min="8" max="8" width="13.140625" style="11" bestFit="1" customWidth="1"/>
    <col min="9" max="9" width="11" style="11" customWidth="1"/>
    <col min="10" max="11" width="11.42578125" style="11" customWidth="1"/>
    <col min="12" max="12" width="17.5703125" style="11" customWidth="1"/>
    <col min="13" max="15" width="9.42578125" style="11" bestFit="1" customWidth="1"/>
    <col min="16" max="16" width="16.7109375" style="11" customWidth="1"/>
    <col min="17" max="17" width="10.85546875" style="11" customWidth="1"/>
    <col min="18" max="18" width="12.42578125" style="11" customWidth="1"/>
    <col min="19" max="19" width="11.42578125" style="11" customWidth="1"/>
    <col min="20" max="20" width="9.28515625" style="11" bestFit="1" customWidth="1"/>
  </cols>
  <sheetData>
    <row r="1" spans="1:20" s="8" customFormat="1" ht="15" customHeight="1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 t="s">
        <v>59</v>
      </c>
      <c r="R1" s="22"/>
      <c r="S1" s="22"/>
      <c r="T1" s="22"/>
    </row>
    <row r="2" spans="1:20" s="8" customFormat="1" ht="12.7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60</v>
      </c>
      <c r="R2" s="22"/>
      <c r="S2" s="22"/>
      <c r="T2" s="22"/>
    </row>
    <row r="3" spans="1:20" s="8" customFormat="1" ht="12.7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 t="s">
        <v>61</v>
      </c>
      <c r="R3" s="22"/>
      <c r="S3" s="22"/>
      <c r="T3" s="22"/>
    </row>
    <row r="4" spans="1:20" s="8" customFormat="1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 t="s">
        <v>54</v>
      </c>
      <c r="R4" s="22"/>
      <c r="S4" s="22"/>
      <c r="T4" s="22"/>
    </row>
    <row r="5" spans="1:20" s="8" customFormat="1" ht="12.7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2"/>
      <c r="S5" s="22"/>
      <c r="T5" s="22"/>
    </row>
    <row r="6" spans="1:20" s="8" customFormat="1" ht="12.7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2"/>
    </row>
    <row r="7" spans="1:20" s="8" customFormat="1" ht="15" customHeight="1">
      <c r="A7" s="47" t="s">
        <v>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8" customFormat="1" ht="12.75">
      <c r="A8" s="22"/>
      <c r="B8" s="23"/>
      <c r="C8" s="2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22"/>
      <c r="S8" s="22"/>
      <c r="T8" s="22"/>
    </row>
    <row r="9" spans="1:20" s="8" customFormat="1" ht="30" customHeight="1">
      <c r="A9" s="44" t="s">
        <v>27</v>
      </c>
      <c r="B9" s="44" t="s">
        <v>1</v>
      </c>
      <c r="C9" s="55" t="s">
        <v>28</v>
      </c>
      <c r="D9" s="55"/>
      <c r="E9" s="56" t="s">
        <v>29</v>
      </c>
      <c r="F9" s="56" t="s">
        <v>30</v>
      </c>
      <c r="G9" s="56" t="s">
        <v>31</v>
      </c>
      <c r="H9" s="46" t="s">
        <v>32</v>
      </c>
      <c r="I9" s="44" t="s">
        <v>33</v>
      </c>
      <c r="J9" s="44"/>
      <c r="K9" s="46" t="s">
        <v>34</v>
      </c>
      <c r="L9" s="44" t="s">
        <v>35</v>
      </c>
      <c r="M9" s="44"/>
      <c r="N9" s="44"/>
      <c r="O9" s="44"/>
      <c r="P9" s="44"/>
      <c r="Q9" s="45" t="s">
        <v>36</v>
      </c>
      <c r="R9" s="45" t="s">
        <v>37</v>
      </c>
      <c r="S9" s="46" t="s">
        <v>38</v>
      </c>
      <c r="T9" s="46" t="s">
        <v>39</v>
      </c>
    </row>
    <row r="10" spans="1:20" s="8" customFormat="1" ht="15" customHeight="1">
      <c r="A10" s="44"/>
      <c r="B10" s="44"/>
      <c r="C10" s="46" t="s">
        <v>40</v>
      </c>
      <c r="D10" s="46" t="s">
        <v>41</v>
      </c>
      <c r="E10" s="56"/>
      <c r="F10" s="56"/>
      <c r="G10" s="56"/>
      <c r="H10" s="46"/>
      <c r="I10" s="46" t="s">
        <v>42</v>
      </c>
      <c r="J10" s="46" t="s">
        <v>43</v>
      </c>
      <c r="K10" s="46"/>
      <c r="L10" s="46" t="s">
        <v>42</v>
      </c>
      <c r="M10" s="40"/>
      <c r="N10" s="40"/>
      <c r="O10" s="38"/>
      <c r="P10" s="38"/>
      <c r="Q10" s="45"/>
      <c r="R10" s="45"/>
      <c r="S10" s="46"/>
      <c r="T10" s="46"/>
    </row>
    <row r="11" spans="1:20" s="8" customFormat="1" ht="183" customHeight="1">
      <c r="A11" s="44"/>
      <c r="B11" s="44"/>
      <c r="C11" s="46"/>
      <c r="D11" s="46"/>
      <c r="E11" s="56"/>
      <c r="F11" s="56"/>
      <c r="G11" s="56"/>
      <c r="H11" s="46"/>
      <c r="I11" s="46"/>
      <c r="J11" s="46"/>
      <c r="K11" s="46"/>
      <c r="L11" s="46"/>
      <c r="M11" s="40" t="s">
        <v>44</v>
      </c>
      <c r="N11" s="40" t="s">
        <v>45</v>
      </c>
      <c r="O11" s="40" t="s">
        <v>46</v>
      </c>
      <c r="P11" s="40" t="s">
        <v>47</v>
      </c>
      <c r="Q11" s="45"/>
      <c r="R11" s="45"/>
      <c r="S11" s="46"/>
      <c r="T11" s="46"/>
    </row>
    <row r="12" spans="1:20" s="8" customFormat="1" ht="19.149999999999999" customHeight="1">
      <c r="A12" s="44"/>
      <c r="B12" s="44"/>
      <c r="C12" s="46"/>
      <c r="D12" s="46"/>
      <c r="E12" s="56"/>
      <c r="F12" s="56"/>
      <c r="G12" s="56"/>
      <c r="H12" s="38" t="s">
        <v>48</v>
      </c>
      <c r="I12" s="38" t="s">
        <v>48</v>
      </c>
      <c r="J12" s="38" t="s">
        <v>48</v>
      </c>
      <c r="K12" s="38" t="s">
        <v>49</v>
      </c>
      <c r="L12" s="38" t="s">
        <v>12</v>
      </c>
      <c r="M12" s="38" t="s">
        <v>12</v>
      </c>
      <c r="N12" s="38" t="s">
        <v>12</v>
      </c>
      <c r="O12" s="38" t="s">
        <v>12</v>
      </c>
      <c r="P12" s="38" t="s">
        <v>12</v>
      </c>
      <c r="Q12" s="24" t="s">
        <v>50</v>
      </c>
      <c r="R12" s="24" t="s">
        <v>50</v>
      </c>
      <c r="S12" s="46"/>
      <c r="T12" s="46"/>
    </row>
    <row r="13" spans="1:20" s="8" customFormat="1" ht="12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8">
        <v>20</v>
      </c>
    </row>
    <row r="14" spans="1:20" s="8" customFormat="1" ht="21" customHeight="1">
      <c r="A14" s="48" t="s">
        <v>17</v>
      </c>
      <c r="B14" s="49"/>
      <c r="C14" s="49"/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8" customFormat="1" ht="21" customHeight="1">
      <c r="A15" s="19">
        <v>1</v>
      </c>
      <c r="B15" s="10" t="s">
        <v>56</v>
      </c>
      <c r="C15" s="38">
        <v>1986</v>
      </c>
      <c r="D15" s="38"/>
      <c r="E15" s="38" t="s">
        <v>52</v>
      </c>
      <c r="F15" s="38">
        <v>9</v>
      </c>
      <c r="G15" s="38">
        <v>5</v>
      </c>
      <c r="H15" s="39">
        <v>11063.9</v>
      </c>
      <c r="I15" s="39">
        <v>9911.5300000000007</v>
      </c>
      <c r="J15" s="39">
        <v>8612.1</v>
      </c>
      <c r="K15" s="39">
        <v>564</v>
      </c>
      <c r="L15" s="39">
        <f ca="1">'виды работ '!C14</f>
        <v>10000000</v>
      </c>
      <c r="M15" s="39">
        <v>0</v>
      </c>
      <c r="N15" s="39">
        <v>0</v>
      </c>
      <c r="O15" s="39">
        <v>0</v>
      </c>
      <c r="P15" s="39">
        <f>L15</f>
        <v>10000000</v>
      </c>
      <c r="Q15" s="39">
        <f>L15/H15</f>
        <v>903.84041793580923</v>
      </c>
      <c r="R15" s="29">
        <v>14593.7</v>
      </c>
      <c r="S15" s="18" t="s">
        <v>55</v>
      </c>
      <c r="T15" s="38" t="s">
        <v>53</v>
      </c>
    </row>
    <row r="16" spans="1:20" s="8" customFormat="1" ht="21" customHeight="1">
      <c r="A16" s="52" t="s">
        <v>16</v>
      </c>
      <c r="B16" s="53"/>
      <c r="C16" s="39" t="s">
        <v>51</v>
      </c>
      <c r="D16" s="39" t="s">
        <v>51</v>
      </c>
      <c r="E16" s="39" t="s">
        <v>51</v>
      </c>
      <c r="F16" s="39" t="s">
        <v>51</v>
      </c>
      <c r="G16" s="39" t="s">
        <v>51</v>
      </c>
      <c r="H16" s="27">
        <f t="shared" ref="H16:P16" si="0">SUM(H15:H15)</f>
        <v>11063.9</v>
      </c>
      <c r="I16" s="27">
        <f t="shared" si="0"/>
        <v>9911.5300000000007</v>
      </c>
      <c r="J16" s="27">
        <f t="shared" si="0"/>
        <v>8612.1</v>
      </c>
      <c r="K16" s="27">
        <f t="shared" si="0"/>
        <v>564</v>
      </c>
      <c r="L16" s="27">
        <f t="shared" si="0"/>
        <v>10000000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10000000</v>
      </c>
      <c r="Q16" s="39">
        <f>L16/H16</f>
        <v>903.84041793580923</v>
      </c>
      <c r="R16" s="39" t="s">
        <v>51</v>
      </c>
      <c r="S16" s="26" t="s">
        <v>51</v>
      </c>
      <c r="T16" s="38" t="s">
        <v>51</v>
      </c>
    </row>
    <row r="17" spans="1:20" s="9" customFormat="1" ht="12.75" customHeight="1">
      <c r="A17" s="43" t="s">
        <v>58</v>
      </c>
      <c r="B17" s="43"/>
      <c r="C17" s="43"/>
      <c r="D17" s="36" t="s">
        <v>51</v>
      </c>
      <c r="E17" s="36" t="s">
        <v>51</v>
      </c>
      <c r="F17" s="36" t="s">
        <v>51</v>
      </c>
      <c r="G17" s="36" t="s">
        <v>51</v>
      </c>
      <c r="H17" s="36" t="s">
        <v>51</v>
      </c>
      <c r="I17" s="36" t="s">
        <v>51</v>
      </c>
      <c r="J17" s="36" t="s">
        <v>51</v>
      </c>
      <c r="K17" s="36" t="s">
        <v>51</v>
      </c>
      <c r="L17" s="30">
        <f ca="1">'виды работ '!C17</f>
        <v>10214000</v>
      </c>
      <c r="M17" s="14">
        <f>M16</f>
        <v>0</v>
      </c>
      <c r="N17" s="14">
        <f>N16</f>
        <v>0</v>
      </c>
      <c r="O17" s="14">
        <f>O16</f>
        <v>0</v>
      </c>
      <c r="P17" s="30">
        <f>L17</f>
        <v>10214000</v>
      </c>
      <c r="Q17" s="20" t="s">
        <v>51</v>
      </c>
      <c r="R17" s="20" t="s">
        <v>51</v>
      </c>
      <c r="S17" s="20" t="s">
        <v>51</v>
      </c>
      <c r="T17" s="20" t="s">
        <v>51</v>
      </c>
    </row>
  </sheetData>
  <mergeCells count="25">
    <mergeCell ref="F9:F12"/>
    <mergeCell ref="G9:G12"/>
    <mergeCell ref="H9:H11"/>
    <mergeCell ref="I9:J9"/>
    <mergeCell ref="C10:C12"/>
    <mergeCell ref="T9:T12"/>
    <mergeCell ref="L10:L11"/>
    <mergeCell ref="K9:K11"/>
    <mergeCell ref="D10:D12"/>
    <mergeCell ref="I10:I11"/>
    <mergeCell ref="A6:S6"/>
    <mergeCell ref="A9:A12"/>
    <mergeCell ref="B9:B12"/>
    <mergeCell ref="C9:D9"/>
    <mergeCell ref="E9:E12"/>
    <mergeCell ref="A17:C17"/>
    <mergeCell ref="L9:P9"/>
    <mergeCell ref="Q9:Q11"/>
    <mergeCell ref="R9:R11"/>
    <mergeCell ref="J10:J11"/>
    <mergeCell ref="A7:T7"/>
    <mergeCell ref="A14:E14"/>
    <mergeCell ref="F14:T14"/>
    <mergeCell ref="A16:B16"/>
    <mergeCell ref="S9:S12"/>
  </mergeCells>
  <phoneticPr fontId="0" type="noConversion"/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view="pageBreakPreview" zoomScale="90" zoomScaleNormal="90" zoomScaleSheetLayoutView="90" workbookViewId="0">
      <selection activeCell="E21" sqref="E21"/>
    </sheetView>
  </sheetViews>
  <sheetFormatPr defaultRowHeight="12.75"/>
  <cols>
    <col min="1" max="1" width="5.28515625" style="3" customWidth="1"/>
    <col min="2" max="2" width="50" style="3" customWidth="1"/>
    <col min="3" max="3" width="19.28515625" style="1" customWidth="1"/>
    <col min="4" max="4" width="15.85546875" style="1" customWidth="1"/>
    <col min="5" max="5" width="16.42578125" style="1" customWidth="1"/>
    <col min="6" max="6" width="15.140625" style="1" customWidth="1"/>
    <col min="7" max="9" width="14.28515625" style="1" customWidth="1"/>
    <col min="10" max="10" width="10" style="1" customWidth="1"/>
    <col min="11" max="11" width="16.7109375" style="1" customWidth="1"/>
    <col min="12" max="12" width="11.7109375" style="1" bestFit="1" customWidth="1"/>
    <col min="13" max="13" width="15.85546875" style="1" customWidth="1"/>
    <col min="14" max="14" width="10" style="1" customWidth="1"/>
    <col min="15" max="15" width="15.5703125" style="1" bestFit="1" customWidth="1"/>
    <col min="16" max="16" width="11.7109375" style="1" bestFit="1" customWidth="1"/>
    <col min="17" max="17" width="16.85546875" style="1" bestFit="1" customWidth="1"/>
    <col min="18" max="18" width="10" style="1" customWidth="1"/>
    <col min="19" max="19" width="14.28515625" style="1" customWidth="1"/>
    <col min="20" max="20" width="12.140625" style="1" customWidth="1"/>
    <col min="21" max="21" width="15.28515625" style="1" bestFit="1" customWidth="1"/>
    <col min="22" max="24" width="15.710937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>
      <c r="V1" s="23" t="s">
        <v>62</v>
      </c>
    </row>
    <row r="2" spans="1:28">
      <c r="V2" s="23" t="s">
        <v>60</v>
      </c>
    </row>
    <row r="3" spans="1:28">
      <c r="V3" s="23" t="s">
        <v>61</v>
      </c>
    </row>
    <row r="4" spans="1:28">
      <c r="V4" s="23" t="s">
        <v>54</v>
      </c>
    </row>
    <row r="5" spans="1:28" s="15" customFormat="1">
      <c r="A5" s="77" t="s">
        <v>64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33"/>
    </row>
    <row r="6" spans="1:28" s="15" customForma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3"/>
    </row>
    <row r="7" spans="1:28" s="15" customFormat="1" ht="12.75" customHeight="1">
      <c r="A7" s="74" t="s">
        <v>0</v>
      </c>
      <c r="B7" s="74" t="s">
        <v>1</v>
      </c>
      <c r="C7" s="74" t="s">
        <v>2</v>
      </c>
      <c r="D7" s="78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33"/>
    </row>
    <row r="8" spans="1:28" s="15" customFormat="1" ht="12.75" customHeight="1">
      <c r="A8" s="75"/>
      <c r="B8" s="75"/>
      <c r="C8" s="75"/>
      <c r="D8" s="81" t="s">
        <v>26</v>
      </c>
      <c r="E8" s="82"/>
      <c r="F8" s="82"/>
      <c r="G8" s="82"/>
      <c r="H8" s="82"/>
      <c r="I8" s="83"/>
      <c r="J8" s="68" t="s">
        <v>19</v>
      </c>
      <c r="K8" s="69"/>
      <c r="L8" s="68" t="s">
        <v>20</v>
      </c>
      <c r="M8" s="69"/>
      <c r="N8" s="68" t="s">
        <v>21</v>
      </c>
      <c r="O8" s="69"/>
      <c r="P8" s="68" t="s">
        <v>22</v>
      </c>
      <c r="Q8" s="69"/>
      <c r="R8" s="68" t="s">
        <v>23</v>
      </c>
      <c r="S8" s="69"/>
      <c r="T8" s="68" t="s">
        <v>24</v>
      </c>
      <c r="U8" s="69"/>
      <c r="V8" s="74" t="s">
        <v>3</v>
      </c>
      <c r="W8" s="74" t="s">
        <v>4</v>
      </c>
      <c r="X8" s="74" t="s">
        <v>57</v>
      </c>
      <c r="Y8" s="33"/>
    </row>
    <row r="9" spans="1:28" s="15" customFormat="1" ht="12.75" customHeight="1">
      <c r="A9" s="75"/>
      <c r="B9" s="75"/>
      <c r="C9" s="75"/>
      <c r="D9" s="74" t="s">
        <v>5</v>
      </c>
      <c r="E9" s="81" t="s">
        <v>6</v>
      </c>
      <c r="F9" s="82"/>
      <c r="G9" s="82"/>
      <c r="H9" s="82"/>
      <c r="I9" s="83"/>
      <c r="J9" s="70"/>
      <c r="K9" s="71"/>
      <c r="L9" s="70"/>
      <c r="M9" s="71"/>
      <c r="N9" s="70"/>
      <c r="O9" s="71"/>
      <c r="P9" s="70"/>
      <c r="Q9" s="71"/>
      <c r="R9" s="70"/>
      <c r="S9" s="71"/>
      <c r="T9" s="70"/>
      <c r="U9" s="71"/>
      <c r="V9" s="75"/>
      <c r="W9" s="75"/>
      <c r="X9" s="75"/>
      <c r="Y9" s="33"/>
    </row>
    <row r="10" spans="1:28" s="15" customFormat="1" ht="60" customHeight="1">
      <c r="A10" s="75"/>
      <c r="B10" s="75"/>
      <c r="C10" s="76"/>
      <c r="D10" s="76"/>
      <c r="E10" s="21" t="s">
        <v>7</v>
      </c>
      <c r="F10" s="21" t="s">
        <v>8</v>
      </c>
      <c r="G10" s="21" t="s">
        <v>9</v>
      </c>
      <c r="H10" s="21" t="s">
        <v>10</v>
      </c>
      <c r="I10" s="21" t="s">
        <v>11</v>
      </c>
      <c r="J10" s="72"/>
      <c r="K10" s="73"/>
      <c r="L10" s="72"/>
      <c r="M10" s="73"/>
      <c r="N10" s="72"/>
      <c r="O10" s="73"/>
      <c r="P10" s="72"/>
      <c r="Q10" s="73"/>
      <c r="R10" s="72"/>
      <c r="S10" s="73"/>
      <c r="T10" s="72"/>
      <c r="U10" s="73"/>
      <c r="V10" s="76"/>
      <c r="W10" s="76"/>
      <c r="X10" s="76"/>
      <c r="Y10" s="33"/>
    </row>
    <row r="11" spans="1:28" s="22" customFormat="1">
      <c r="A11" s="76"/>
      <c r="B11" s="76"/>
      <c r="C11" s="21" t="s">
        <v>12</v>
      </c>
      <c r="D11" s="21" t="s">
        <v>12</v>
      </c>
      <c r="E11" s="21" t="s">
        <v>12</v>
      </c>
      <c r="F11" s="21" t="s">
        <v>12</v>
      </c>
      <c r="G11" s="21" t="s">
        <v>12</v>
      </c>
      <c r="H11" s="21" t="s">
        <v>12</v>
      </c>
      <c r="I11" s="21" t="s">
        <v>12</v>
      </c>
      <c r="J11" s="21" t="s">
        <v>13</v>
      </c>
      <c r="K11" s="21" t="s">
        <v>12</v>
      </c>
      <c r="L11" s="21" t="s">
        <v>14</v>
      </c>
      <c r="M11" s="21" t="s">
        <v>12</v>
      </c>
      <c r="N11" s="21" t="s">
        <v>14</v>
      </c>
      <c r="O11" s="21" t="s">
        <v>12</v>
      </c>
      <c r="P11" s="21" t="s">
        <v>14</v>
      </c>
      <c r="Q11" s="21" t="s">
        <v>12</v>
      </c>
      <c r="R11" s="21" t="s">
        <v>15</v>
      </c>
      <c r="S11" s="21" t="s">
        <v>12</v>
      </c>
      <c r="T11" s="21" t="s">
        <v>14</v>
      </c>
      <c r="U11" s="21" t="s">
        <v>12</v>
      </c>
      <c r="V11" s="21" t="s">
        <v>12</v>
      </c>
      <c r="W11" s="21" t="s">
        <v>12</v>
      </c>
      <c r="X11" s="21" t="s">
        <v>12</v>
      </c>
      <c r="Y11" s="35"/>
    </row>
    <row r="12" spans="1:28" s="22" customForma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28">
        <v>23</v>
      </c>
      <c r="X12" s="28">
        <v>24</v>
      </c>
      <c r="Y12" s="35"/>
    </row>
    <row r="13" spans="1:28" s="15" customFormat="1" ht="12.75" customHeight="1">
      <c r="A13" s="63" t="s">
        <v>17</v>
      </c>
      <c r="B13" s="64"/>
      <c r="C13" s="65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17"/>
      <c r="Z13" s="16"/>
      <c r="AA13" s="7"/>
      <c r="AB13" s="7"/>
    </row>
    <row r="14" spans="1:28" s="15" customFormat="1" ht="12.75" customHeight="1">
      <c r="A14" s="28">
        <v>1</v>
      </c>
      <c r="B14" s="10" t="s">
        <v>56</v>
      </c>
      <c r="C14" s="29">
        <f>D14+K14+M14+O14+Q14+S14+U14+V14+W14+X14</f>
        <v>10000000</v>
      </c>
      <c r="D14" s="29"/>
      <c r="E14" s="39"/>
      <c r="F14" s="39"/>
      <c r="G14" s="39"/>
      <c r="H14" s="39"/>
      <c r="I14" s="39"/>
      <c r="J14" s="28">
        <v>5</v>
      </c>
      <c r="K14" s="39">
        <v>10000000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7"/>
      <c r="Z14" s="16"/>
      <c r="AA14" s="7"/>
      <c r="AB14" s="7"/>
    </row>
    <row r="15" spans="1:28" s="15" customFormat="1" ht="12.75" customHeight="1">
      <c r="A15" s="66" t="s">
        <v>16</v>
      </c>
      <c r="B15" s="67"/>
      <c r="C15" s="39">
        <f>SUM(C14:C14)</f>
        <v>10000000</v>
      </c>
      <c r="D15" s="39"/>
      <c r="E15" s="39"/>
      <c r="F15" s="39"/>
      <c r="G15" s="39"/>
      <c r="H15" s="39"/>
      <c r="I15" s="39"/>
      <c r="J15" s="28">
        <f>SUM(J14:J14)</f>
        <v>5</v>
      </c>
      <c r="K15" s="39">
        <f>SUM(K14:K14)</f>
        <v>10000000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7"/>
      <c r="Z15" s="16"/>
      <c r="AA15" s="16"/>
      <c r="AB15" s="16"/>
    </row>
    <row r="16" spans="1:28" s="15" customFormat="1" ht="12.75" customHeight="1">
      <c r="A16" s="58" t="s">
        <v>18</v>
      </c>
      <c r="B16" s="59"/>
      <c r="C16" s="29">
        <f>C19</f>
        <v>214000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7"/>
      <c r="Z16" s="16"/>
    </row>
    <row r="17" spans="1:26" s="15" customFormat="1" ht="32.25" customHeight="1">
      <c r="A17" s="48" t="s">
        <v>58</v>
      </c>
      <c r="B17" s="57"/>
      <c r="C17" s="29">
        <f>C15+C16</f>
        <v>10214000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7"/>
      <c r="Z17" s="16"/>
    </row>
    <row r="18" spans="1:26" s="15" customFormat="1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3"/>
    </row>
    <row r="19" spans="1:26" s="15" customFormat="1">
      <c r="C19" s="32">
        <f>(C15-X15-W15)*2.14/100</f>
        <v>214000</v>
      </c>
      <c r="D19" s="42">
        <f>E15+F15+G15+H15+I15+K15+M15+O15+Q15+S15+U15+V15+W15+X15</f>
        <v>10000000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/>
    </row>
    <row r="20" spans="1:26" s="15" customFormat="1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3"/>
    </row>
    <row r="21" spans="1:26" s="15" customFormat="1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3"/>
    </row>
    <row r="22" spans="1:26" s="15" customFormat="1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3"/>
    </row>
    <row r="23" spans="1:26" s="15" customFormat="1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/>
    </row>
    <row r="24" spans="1:26" s="5" customForma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</row>
    <row r="25" spans="1:26" s="5" customForma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</row>
    <row r="26" spans="1:26" s="5" customForma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</row>
    <row r="27" spans="1:26" s="5" customForma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</row>
    <row r="28" spans="1:26" s="5" customForma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3"/>
    </row>
    <row r="29" spans="1:26" s="5" customForma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</row>
    <row r="30" spans="1:26" s="4" customForma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</row>
    <row r="31" spans="1:26" s="4" customForma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</row>
    <row r="32" spans="1:26" s="4" customForma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</row>
    <row r="33" spans="3:25" s="4" customForma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</row>
    <row r="34" spans="3:25" s="4" customForma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</row>
    <row r="35" spans="3:25" s="4" customForma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</row>
    <row r="36" spans="3:25" s="4" customForma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3:25" s="4" customForma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3:25" s="4" customForma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3:25" s="4" customForma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3:25" s="4" customForma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3:25" s="4" customForma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3:25" s="4" customForma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3:25" s="4" customForma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3:25" s="4" customForma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3:25" s="4" customForma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3:25" s="4" customForma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3:25" s="4" customForma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3:25" s="4" customForma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3:25" s="4" customForma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  <row r="78" spans="3:25" s="4" customForma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</row>
    <row r="79" spans="3:25" s="4" customForma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</row>
    <row r="80" spans="3:25" s="4" customForma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</row>
    <row r="81" spans="3:25" s="4" customForma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</row>
  </sheetData>
  <mergeCells count="22">
    <mergeCell ref="V8:V10"/>
    <mergeCell ref="E9:I9"/>
    <mergeCell ref="J8:K10"/>
    <mergeCell ref="L8:M10"/>
    <mergeCell ref="A5:X5"/>
    <mergeCell ref="A7:A11"/>
    <mergeCell ref="B7:B11"/>
    <mergeCell ref="C7:C10"/>
    <mergeCell ref="D7:X7"/>
    <mergeCell ref="D8:I8"/>
    <mergeCell ref="D9:D10"/>
    <mergeCell ref="P8:Q10"/>
    <mergeCell ref="A17:B17"/>
    <mergeCell ref="A16:B16"/>
    <mergeCell ref="D13:X13"/>
    <mergeCell ref="A13:C13"/>
    <mergeCell ref="A15:B15"/>
    <mergeCell ref="R8:S10"/>
    <mergeCell ref="T8:U10"/>
    <mergeCell ref="W8:W10"/>
    <mergeCell ref="X8:X10"/>
    <mergeCell ref="N8:O10"/>
  </mergeCells>
  <phoneticPr fontId="0" type="noConversion"/>
  <printOptions horizontalCentered="1"/>
  <pageMargins left="0.15748031496062992" right="0.15748031496062992" top="0.35433070866141736" bottom="0.23622047244094491" header="0.15748031496062992" footer="0.15748031496062992"/>
  <pageSetup paperSize="9" scale="3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характеристика мкд</vt:lpstr>
      <vt:lpstr>виды работ </vt:lpstr>
      <vt:lpstr>'виды работ 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2015-10-23T09:57:07Z</dcterms:modified>
</cp:coreProperties>
</file>